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mp\amazon-IR資料data\"/>
    </mc:Choice>
  </mc:AlternateContent>
  <xr:revisionPtr revIDLastSave="0" documentId="13_ncr:1_{63D854B4-C059-4146-BE2F-0D96614A21A3}" xr6:coauthVersionLast="45" xr6:coauthVersionMax="45" xr10:uidLastSave="{00000000-0000-0000-0000-000000000000}"/>
  <bookViews>
    <workbookView xWindow="1824" yWindow="516" windowWidth="15792" windowHeight="12360" xr2:uid="{09BAA7AE-9C02-425B-BDD0-0DE386FE93FC}"/>
  </bookViews>
  <sheets>
    <sheet name="1995-2018 公開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F12" i="2"/>
  <c r="E12" i="2"/>
  <c r="D12" i="2"/>
  <c r="J11" i="2"/>
  <c r="I11" i="2"/>
  <c r="H11" i="2"/>
  <c r="G11" i="2"/>
  <c r="G12" i="2" s="1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佐野正博sano-lecture-live-jp</author>
  </authors>
  <commentList>
    <comment ref="F3" authorId="0" shapeId="0" xr:uid="{53D552D0-D007-4F23-92F2-15477405B5F4}">
      <text>
        <r>
          <rPr>
            <b/>
            <sz val="9"/>
            <color indexed="81"/>
            <rFont val="MS P ゴシック"/>
            <family val="3"/>
            <charset val="128"/>
          </rPr>
          <t>佐野正博sano-lecture-live-jp:</t>
        </r>
        <r>
          <rPr>
            <sz val="9"/>
            <color indexed="81"/>
            <rFont val="MS P ゴシック"/>
            <family val="3"/>
            <charset val="128"/>
          </rPr>
          <t xml:space="preserve">
Annualeport 1999の数字に基づき訂正
Annualeport 1998の数字はこれと異なる</t>
        </r>
      </text>
    </comment>
    <comment ref="H3" authorId="0" shapeId="0" xr:uid="{06E95E6F-78B7-4C0B-81A9-71F48B85EB98}">
      <text>
        <r>
          <rPr>
            <b/>
            <sz val="9"/>
            <color indexed="81"/>
            <rFont val="MS P ゴシック"/>
            <family val="3"/>
            <charset val="128"/>
          </rPr>
          <t>佐野正博sano-lecture-live-jp:</t>
        </r>
        <r>
          <rPr>
            <sz val="9"/>
            <color indexed="81"/>
            <rFont val="MS P ゴシック"/>
            <family val="3"/>
            <charset val="128"/>
          </rPr>
          <t xml:space="preserve">
Annual Report2001に基づく数値</t>
        </r>
      </text>
    </comment>
    <comment ref="F5" authorId="0" shapeId="0" xr:uid="{D560466D-BCC4-453A-96BF-7DAC817699F5}">
      <text>
        <r>
          <rPr>
            <b/>
            <sz val="9"/>
            <color indexed="81"/>
            <rFont val="MS P ゴシック"/>
            <family val="3"/>
            <charset val="128"/>
          </rPr>
          <t>佐野正博sano-lecture-live-jp:</t>
        </r>
        <r>
          <rPr>
            <sz val="9"/>
            <color indexed="81"/>
            <rFont val="MS P ゴシック"/>
            <family val="3"/>
            <charset val="128"/>
          </rPr>
          <t xml:space="preserve">
Annualeport 1999の数字に基づき訂正</t>
        </r>
      </text>
    </comment>
    <comment ref="J5" authorId="0" shapeId="0" xr:uid="{DCDDF619-F052-4C58-9BF4-16C2D303F07A}">
      <text>
        <r>
          <rPr>
            <b/>
            <sz val="9"/>
            <color indexed="81"/>
            <rFont val="MS P ゴシック"/>
            <family val="3"/>
            <charset val="128"/>
          </rPr>
          <t>佐野正博sano-lecture-live-jp:</t>
        </r>
        <r>
          <rPr>
            <sz val="9"/>
            <color indexed="81"/>
            <rFont val="MS P ゴシック"/>
            <family val="3"/>
            <charset val="128"/>
          </rPr>
          <t xml:space="preserve">
Annual Report 1999のp.34</t>
        </r>
      </text>
    </comment>
    <comment ref="J11" authorId="0" shapeId="0" xr:uid="{58905B83-9D81-4E2A-BDD0-F97E16B86EDD}">
      <text>
        <r>
          <rPr>
            <b/>
            <sz val="9"/>
            <color indexed="81"/>
            <rFont val="MS P ゴシック"/>
            <family val="3"/>
            <charset val="128"/>
          </rPr>
          <t>佐野正博sano-lecture-live-jp:</t>
        </r>
        <r>
          <rPr>
            <sz val="9"/>
            <color indexed="81"/>
            <rFont val="MS P ゴシック"/>
            <family val="3"/>
            <charset val="128"/>
          </rPr>
          <t xml:space="preserve">
Stock-based compensation：ストックオプション費用
Amortization of goodwill and other intangibles のれん代償却</t>
        </r>
      </text>
    </comment>
  </commentList>
</comments>
</file>

<file path=xl/sharedStrings.xml><?xml version="1.0" encoding="utf-8"?>
<sst xmlns="http://schemas.openxmlformats.org/spreadsheetml/2006/main" count="26" uniqueCount="25">
  <si>
    <t xml:space="preserve">Net sales </t>
  </si>
  <si>
    <t xml:space="preserve"> 売上高</t>
    <rPh sb="1" eb="3">
      <t>ウリアゲ</t>
    </rPh>
    <rPh sb="3" eb="4">
      <t>ダカ</t>
    </rPh>
    <phoneticPr fontId="1"/>
  </si>
  <si>
    <t>Cost of sales</t>
  </si>
  <si>
    <t xml:space="preserve"> 売上原価</t>
    <rPh sb="1" eb="3">
      <t>ウリアゲ</t>
    </rPh>
    <rPh sb="3" eb="5">
      <t>ゲンカ</t>
    </rPh>
    <phoneticPr fontId="1"/>
  </si>
  <si>
    <t>Gross profit</t>
  </si>
  <si>
    <t xml:space="preserve"> 粗利益</t>
    <rPh sb="1" eb="4">
      <t>アラリエキ</t>
    </rPh>
    <phoneticPr fontId="1"/>
  </si>
  <si>
    <t>Fulfillment</t>
  </si>
  <si>
    <r>
      <rPr>
        <b/>
        <sz val="9"/>
        <color rgb="FF000000"/>
        <rFont val="游ゴシック"/>
        <family val="3"/>
        <charset val="128"/>
      </rPr>
      <t>配送センター費用</t>
    </r>
  </si>
  <si>
    <t>Marketing</t>
  </si>
  <si>
    <r>
      <rPr>
        <b/>
        <sz val="9"/>
        <color rgb="FF000000"/>
        <rFont val="游ゴシック"/>
        <family val="3"/>
        <charset val="128"/>
      </rPr>
      <t>マーケティング費用</t>
    </r>
  </si>
  <si>
    <t>Technology and content</t>
  </si>
  <si>
    <t>General and administrative</t>
  </si>
  <si>
    <r>
      <rPr>
        <b/>
        <sz val="9"/>
        <color rgb="FF000000"/>
        <rFont val="游ゴシック"/>
        <family val="3"/>
        <charset val="128"/>
      </rPr>
      <t>一般管理費</t>
    </r>
  </si>
  <si>
    <t>Other operating expense, net</t>
  </si>
  <si>
    <t>Total operating expenses</t>
  </si>
  <si>
    <r>
      <rPr>
        <b/>
        <sz val="10"/>
        <color rgb="FF000000"/>
        <rFont val="游ゴシック"/>
        <family val="3"/>
        <charset val="128"/>
      </rPr>
      <t>営業費用合計</t>
    </r>
  </si>
  <si>
    <t xml:space="preserve">Income from operations </t>
  </si>
  <si>
    <r>
      <t>[</t>
    </r>
    <r>
      <rPr>
        <sz val="11"/>
        <color theme="1"/>
        <rFont val="ＭＳ Ｐゴシック"/>
        <family val="2"/>
        <charset val="128"/>
      </rPr>
      <t>出典</t>
    </r>
    <r>
      <rPr>
        <sz val="11"/>
        <color theme="1"/>
        <rFont val="Arial"/>
        <family val="2"/>
      </rPr>
      <t>]</t>
    </r>
    <rPh sb="1" eb="3">
      <t>シュッテン</t>
    </rPh>
    <phoneticPr fontId="3"/>
  </si>
  <si>
    <r>
      <t>Amazon.com, Inc., Investor Relations</t>
    </r>
    <r>
      <rPr>
        <sz val="11"/>
        <color theme="1"/>
        <rFont val="ＭＳ Ｐゴシック"/>
        <family val="2"/>
        <charset val="128"/>
      </rPr>
      <t>の中の</t>
    </r>
    <r>
      <rPr>
        <sz val="11"/>
        <color theme="1"/>
        <rFont val="Arial"/>
        <family val="2"/>
      </rPr>
      <t xml:space="preserve">Annual Report </t>
    </r>
    <r>
      <rPr>
        <sz val="11"/>
        <color theme="1"/>
        <rFont val="ＭＳ Ｐゴシック"/>
        <family val="2"/>
        <charset val="128"/>
      </rPr>
      <t>各年版</t>
    </r>
    <rPh sb="37" eb="38">
      <t>ナカ</t>
    </rPh>
    <rPh sb="53" eb="55">
      <t>カクネン</t>
    </rPh>
    <rPh sb="55" eb="56">
      <t>バン</t>
    </rPh>
    <phoneticPr fontId="3"/>
  </si>
  <si>
    <t>https://ir.aboutamazon.com/annual-reports/</t>
  </si>
  <si>
    <r>
      <t>Amazon.com, Inc.</t>
    </r>
    <r>
      <rPr>
        <sz val="11"/>
        <color theme="1"/>
        <rFont val="游ゴシック"/>
        <family val="2"/>
        <charset val="128"/>
      </rPr>
      <t>の営業利益および売上高の推移</t>
    </r>
    <r>
      <rPr>
        <sz val="11"/>
        <color theme="1"/>
        <rFont val="Arial"/>
        <family val="2"/>
      </rPr>
      <t>1995-2018 (</t>
    </r>
    <r>
      <rPr>
        <sz val="11"/>
        <color theme="1"/>
        <rFont val="游ゴシック"/>
        <family val="2"/>
        <charset val="128"/>
      </rPr>
      <t>単位：</t>
    </r>
    <r>
      <rPr>
        <sz val="11"/>
        <color theme="1"/>
        <rFont val="Arial"/>
        <family val="2"/>
      </rPr>
      <t>100</t>
    </r>
    <r>
      <rPr>
        <sz val="11"/>
        <color theme="1"/>
        <rFont val="游ゴシック"/>
        <family val="2"/>
        <charset val="128"/>
      </rPr>
      <t>万ドル）</t>
    </r>
    <phoneticPr fontId="3"/>
  </si>
  <si>
    <t>Net income (loss)</t>
  </si>
  <si>
    <t xml:space="preserve"> 純利益</t>
    <rPh sb="1" eb="4">
      <t>ジュンリエキ</t>
    </rPh>
    <phoneticPr fontId="1"/>
  </si>
  <si>
    <t xml:space="preserve"> 営業利益</t>
    <phoneticPr fontId="1"/>
  </si>
  <si>
    <t>その他営業費(のれん償却ほか）</t>
    <rPh sb="3" eb="5">
      <t>エイギョウ</t>
    </rPh>
    <rPh sb="10" eb="12">
      <t>ショウキャク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</si>
</sst>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#,##0_);[Red]\(#,##0\)"/>
    <numFmt numFmtId="178" formatCode="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"/>
    <numFmt numFmtId="184" formatCode="0.00_ "/>
  </numFmts>
  <fonts count="20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</font>
    <font>
      <b/>
      <sz val="9"/>
      <color rgb="FF000000"/>
      <name val="Arial"/>
      <family val="2"/>
    </font>
    <font>
      <b/>
      <sz val="9"/>
      <color theme="1"/>
      <name val="ＭＳ ゴシック"/>
      <family val="3"/>
      <charset val="128"/>
    </font>
    <font>
      <sz val="9"/>
      <color rgb="FF000000"/>
      <name val="Arial"/>
      <family val="2"/>
    </font>
    <font>
      <b/>
      <sz val="9"/>
      <color rgb="FF000000"/>
      <name val="游ゴシック"/>
      <family val="3"/>
      <charset val="128"/>
    </font>
    <font>
      <b/>
      <sz val="10"/>
      <color rgb="FF000000"/>
      <name val="Arial"/>
      <family val="2"/>
    </font>
    <font>
      <b/>
      <sz val="10"/>
      <color rgb="FF000000"/>
      <name val="游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4" xfId="0" applyFont="1" applyBorder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left" vertical="center" indent="1"/>
    </xf>
    <xf numFmtId="0" fontId="11" fillId="0" borderId="4" xfId="0" applyFont="1" applyBorder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10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2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177" fontId="12" fillId="2" borderId="7" xfId="0" applyNumberFormat="1" applyFont="1" applyFill="1" applyBorder="1" applyAlignment="1">
      <alignment horizontal="right" vertical="center"/>
    </xf>
    <xf numFmtId="178" fontId="12" fillId="2" borderId="7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 indent="2"/>
    </xf>
    <xf numFmtId="179" fontId="12" fillId="0" borderId="10" xfId="0" applyNumberFormat="1" applyFont="1" applyBorder="1" applyAlignment="1">
      <alignment horizontal="right" vertical="center"/>
    </xf>
    <xf numFmtId="179" fontId="12" fillId="0" borderId="11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0" fillId="3" borderId="9" xfId="0" applyFont="1" applyFill="1" applyBorder="1" applyAlignment="1">
      <alignment horizontal="left" vertical="center" indent="2"/>
    </xf>
    <xf numFmtId="181" fontId="12" fillId="3" borderId="10" xfId="0" applyNumberFormat="1" applyFont="1" applyFill="1" applyBorder="1" applyAlignment="1">
      <alignment horizontal="right" vertical="center"/>
    </xf>
    <xf numFmtId="181" fontId="12" fillId="3" borderId="11" xfId="0" applyNumberFormat="1" applyFont="1" applyFill="1" applyBorder="1" applyAlignment="1">
      <alignment horizontal="right" vertical="center"/>
    </xf>
    <xf numFmtId="180" fontId="12" fillId="3" borderId="11" xfId="0" applyNumberFormat="1" applyFont="1" applyFill="1" applyBorder="1" applyAlignment="1">
      <alignment horizontal="right" vertical="center"/>
    </xf>
    <xf numFmtId="177" fontId="12" fillId="3" borderId="11" xfId="0" applyNumberFormat="1" applyFont="1" applyFill="1" applyBorder="1" applyAlignment="1">
      <alignment horizontal="right" vertical="center"/>
    </xf>
    <xf numFmtId="178" fontId="12" fillId="3" borderId="11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  <xf numFmtId="3" fontId="12" fillId="3" borderId="11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182" fontId="12" fillId="0" borderId="10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 indent="2"/>
    </xf>
    <xf numFmtId="0" fontId="12" fillId="0" borderId="10" xfId="0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183" fontId="10" fillId="0" borderId="1" xfId="0" applyNumberFormat="1" applyFont="1" applyBorder="1" applyAlignment="1">
      <alignment horizontal="right" vertical="center"/>
    </xf>
    <xf numFmtId="181" fontId="7" fillId="0" borderId="1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3" fontId="5" fillId="0" borderId="0" xfId="0" applyNumberFormat="1" applyFont="1">
      <alignment vertical="center"/>
    </xf>
    <xf numFmtId="184" fontId="5" fillId="0" borderId="0" xfId="0" applyNumberFormat="1" applyFont="1">
      <alignment vertical="center"/>
    </xf>
    <xf numFmtId="0" fontId="17" fillId="0" borderId="0" xfId="1" applyFont="1">
      <alignment vertical="center"/>
    </xf>
    <xf numFmtId="180" fontId="7" fillId="0" borderId="2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.aboutamazon.com/annual-report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678C-87EF-4A62-84C7-AEE2337C65B6}">
  <dimension ref="A1:AL17"/>
  <sheetViews>
    <sheetView tabSelected="1" zoomScale="98" workbookViewId="0">
      <selection activeCell="C14" sqref="C14"/>
    </sheetView>
  </sheetViews>
  <sheetFormatPr defaultRowHeight="18"/>
  <cols>
    <col min="1" max="1" width="26.69921875" customWidth="1"/>
    <col min="3" max="3" width="26.796875" customWidth="1"/>
    <col min="4" max="27" width="7.19921875" customWidth="1"/>
  </cols>
  <sheetData>
    <row r="1" spans="1:38" s="1" customFormat="1">
      <c r="A1" s="1" t="s">
        <v>20</v>
      </c>
      <c r="AH1"/>
      <c r="AI1"/>
      <c r="AJ1"/>
      <c r="AK1"/>
      <c r="AL1"/>
    </row>
    <row r="2" spans="1:38" s="1" customFormat="1" ht="18.600000000000001" thickBot="1">
      <c r="AC2"/>
      <c r="AH2"/>
      <c r="AI2"/>
      <c r="AJ2"/>
      <c r="AK2"/>
      <c r="AL2"/>
    </row>
    <row r="3" spans="1:38" s="1" customFormat="1" ht="18.600000000000001" thickBot="1">
      <c r="D3" s="2">
        <v>1995</v>
      </c>
      <c r="E3" s="3">
        <v>1996</v>
      </c>
      <c r="F3" s="3">
        <v>1997</v>
      </c>
      <c r="G3" s="3">
        <v>1998</v>
      </c>
      <c r="H3" s="3">
        <v>1999</v>
      </c>
      <c r="I3" s="3">
        <v>2000</v>
      </c>
      <c r="J3" s="3">
        <v>2001</v>
      </c>
      <c r="K3" s="3">
        <v>2002</v>
      </c>
      <c r="L3" s="3">
        <v>2003</v>
      </c>
      <c r="M3" s="3">
        <v>2004</v>
      </c>
      <c r="N3" s="3">
        <v>2005</v>
      </c>
      <c r="O3" s="3">
        <v>2006</v>
      </c>
      <c r="P3" s="3">
        <v>2007</v>
      </c>
      <c r="Q3" s="3">
        <v>2008</v>
      </c>
      <c r="R3" s="3">
        <v>2009</v>
      </c>
      <c r="S3" s="3">
        <v>2010</v>
      </c>
      <c r="T3" s="3">
        <v>2011</v>
      </c>
      <c r="U3" s="3">
        <v>2012</v>
      </c>
      <c r="V3" s="3">
        <v>2013</v>
      </c>
      <c r="W3" s="3">
        <v>2014</v>
      </c>
      <c r="X3" s="3">
        <v>2015</v>
      </c>
      <c r="Y3" s="3">
        <v>2016</v>
      </c>
      <c r="Z3" s="3">
        <v>2017</v>
      </c>
      <c r="AA3" s="4">
        <v>2018</v>
      </c>
      <c r="AC3"/>
      <c r="AD3" s="5"/>
      <c r="AE3"/>
      <c r="AH3"/>
      <c r="AI3"/>
      <c r="AJ3"/>
      <c r="AK3"/>
      <c r="AL3"/>
    </row>
    <row r="4" spans="1:38" s="1" customFormat="1" ht="18.600000000000001" thickBot="1">
      <c r="A4" s="6" t="s">
        <v>0</v>
      </c>
      <c r="B4" s="6"/>
      <c r="C4" s="7" t="s">
        <v>1</v>
      </c>
      <c r="D4" s="8">
        <v>0.51100000000000001</v>
      </c>
      <c r="E4" s="9">
        <v>15.746</v>
      </c>
      <c r="F4" s="9">
        <v>147.78700000000001</v>
      </c>
      <c r="G4" s="9">
        <v>609.81899999999996</v>
      </c>
      <c r="H4" s="10">
        <v>1639.8389999999999</v>
      </c>
      <c r="I4" s="10">
        <v>2761.9830000000002</v>
      </c>
      <c r="J4" s="10">
        <v>3122.433</v>
      </c>
      <c r="K4" s="10">
        <v>3932.9360000000001</v>
      </c>
      <c r="L4" s="10">
        <v>5263.6989999999996</v>
      </c>
      <c r="M4" s="10">
        <v>6921.1239999999998</v>
      </c>
      <c r="N4" s="10">
        <v>8490</v>
      </c>
      <c r="O4" s="10">
        <v>10711</v>
      </c>
      <c r="P4" s="10">
        <v>14835</v>
      </c>
      <c r="Q4" s="10">
        <v>19166</v>
      </c>
      <c r="R4" s="10">
        <v>24509</v>
      </c>
      <c r="S4" s="10">
        <v>34204</v>
      </c>
      <c r="T4" s="10">
        <v>48077</v>
      </c>
      <c r="U4" s="10">
        <v>61093</v>
      </c>
      <c r="V4" s="10">
        <v>74452</v>
      </c>
      <c r="W4" s="10">
        <v>88988</v>
      </c>
      <c r="X4" s="10">
        <v>107006</v>
      </c>
      <c r="Y4" s="10">
        <v>135987</v>
      </c>
      <c r="Z4" s="10">
        <v>177866</v>
      </c>
      <c r="AA4" s="11">
        <v>232887</v>
      </c>
      <c r="AC4"/>
      <c r="AH4"/>
      <c r="AI4"/>
      <c r="AJ4"/>
      <c r="AK4"/>
      <c r="AL4"/>
    </row>
    <row r="5" spans="1:38" s="1" customFormat="1" ht="18.600000000000001" thickBot="1">
      <c r="A5" s="12" t="s">
        <v>2</v>
      </c>
      <c r="C5" s="13" t="s">
        <v>3</v>
      </c>
      <c r="D5" s="14">
        <v>0.40899999999999997</v>
      </c>
      <c r="E5" s="15">
        <v>12.287000000000001</v>
      </c>
      <c r="F5" s="15">
        <v>118.96899999999999</v>
      </c>
      <c r="G5" s="15">
        <v>476.15499999999997</v>
      </c>
      <c r="H5" s="16">
        <v>1349.194</v>
      </c>
      <c r="I5" s="16">
        <v>2106.2060000000001</v>
      </c>
      <c r="J5" s="16">
        <v>2323.875</v>
      </c>
      <c r="K5" s="16">
        <v>2940.3180000000002</v>
      </c>
      <c r="L5" s="16">
        <v>4006.5309999999999</v>
      </c>
      <c r="M5" s="16">
        <v>5319.1270000000004</v>
      </c>
      <c r="N5" s="16">
        <v>6451</v>
      </c>
      <c r="O5" s="16">
        <v>8255</v>
      </c>
      <c r="P5" s="16">
        <v>11482</v>
      </c>
      <c r="Q5" s="16">
        <v>14896</v>
      </c>
      <c r="R5" s="16">
        <v>18978</v>
      </c>
      <c r="S5" s="16">
        <v>26561</v>
      </c>
      <c r="T5" s="16">
        <v>37288</v>
      </c>
      <c r="U5" s="16">
        <v>45971</v>
      </c>
      <c r="V5" s="16">
        <v>54181</v>
      </c>
      <c r="W5" s="16">
        <v>62752</v>
      </c>
      <c r="X5" s="16">
        <v>71651</v>
      </c>
      <c r="Y5" s="16">
        <v>88265</v>
      </c>
      <c r="Z5" s="16">
        <v>111934</v>
      </c>
      <c r="AA5" s="17">
        <v>139156</v>
      </c>
      <c r="AD5" s="18"/>
      <c r="AE5" s="19"/>
      <c r="AF5" s="12"/>
      <c r="AH5"/>
      <c r="AI5"/>
      <c r="AJ5"/>
      <c r="AK5"/>
      <c r="AL5"/>
    </row>
    <row r="6" spans="1:38" s="1" customFormat="1" ht="18.600000000000001" thickBot="1">
      <c r="A6" s="12" t="s">
        <v>4</v>
      </c>
      <c r="C6" s="13" t="s">
        <v>5</v>
      </c>
      <c r="D6" s="8">
        <f>+D4-D5</f>
        <v>0.10200000000000004</v>
      </c>
      <c r="E6" s="9">
        <f t="shared" ref="E6:AA6" si="0">+E4-E5</f>
        <v>3.4589999999999996</v>
      </c>
      <c r="F6" s="9">
        <f t="shared" si="0"/>
        <v>28.818000000000012</v>
      </c>
      <c r="G6" s="9">
        <f t="shared" si="0"/>
        <v>133.66399999999999</v>
      </c>
      <c r="H6" s="9">
        <f t="shared" si="0"/>
        <v>290.64499999999998</v>
      </c>
      <c r="I6" s="9">
        <f t="shared" si="0"/>
        <v>655.77700000000004</v>
      </c>
      <c r="J6" s="9">
        <f t="shared" si="0"/>
        <v>798.55799999999999</v>
      </c>
      <c r="K6" s="9">
        <f t="shared" si="0"/>
        <v>992.61799999999994</v>
      </c>
      <c r="L6" s="9">
        <f t="shared" si="0"/>
        <v>1257.1679999999997</v>
      </c>
      <c r="M6" s="9">
        <f t="shared" si="0"/>
        <v>1601.9969999999994</v>
      </c>
      <c r="N6" s="9">
        <f t="shared" si="0"/>
        <v>2039</v>
      </c>
      <c r="O6" s="9">
        <f t="shared" si="0"/>
        <v>2456</v>
      </c>
      <c r="P6" s="9">
        <f t="shared" si="0"/>
        <v>3353</v>
      </c>
      <c r="Q6" s="9">
        <f t="shared" si="0"/>
        <v>4270</v>
      </c>
      <c r="R6" s="9">
        <f t="shared" si="0"/>
        <v>5531</v>
      </c>
      <c r="S6" s="9">
        <f t="shared" si="0"/>
        <v>7643</v>
      </c>
      <c r="T6" s="9">
        <f t="shared" si="0"/>
        <v>10789</v>
      </c>
      <c r="U6" s="9">
        <f t="shared" si="0"/>
        <v>15122</v>
      </c>
      <c r="V6" s="9">
        <f t="shared" si="0"/>
        <v>20271</v>
      </c>
      <c r="W6" s="9">
        <f t="shared" si="0"/>
        <v>26236</v>
      </c>
      <c r="X6" s="9">
        <f t="shared" si="0"/>
        <v>35355</v>
      </c>
      <c r="Y6" s="9">
        <f t="shared" si="0"/>
        <v>47722</v>
      </c>
      <c r="Z6" s="9">
        <f t="shared" si="0"/>
        <v>65932</v>
      </c>
      <c r="AA6" s="20">
        <f t="shared" si="0"/>
        <v>93731</v>
      </c>
      <c r="AD6" s="18"/>
      <c r="AE6" s="19"/>
      <c r="AF6" s="12"/>
      <c r="AH6"/>
      <c r="AI6"/>
      <c r="AJ6"/>
      <c r="AK6"/>
      <c r="AL6"/>
    </row>
    <row r="7" spans="1:38" s="1" customFormat="1">
      <c r="A7" s="21" t="s">
        <v>6</v>
      </c>
      <c r="C7" s="22" t="s">
        <v>7</v>
      </c>
      <c r="D7" s="23"/>
      <c r="E7" s="24"/>
      <c r="F7" s="24"/>
      <c r="G7" s="24"/>
      <c r="H7" s="24"/>
      <c r="I7" s="25">
        <v>414.50900000000001</v>
      </c>
      <c r="J7" s="25">
        <v>374.25</v>
      </c>
      <c r="K7" s="26">
        <v>404.59299999999996</v>
      </c>
      <c r="L7" s="26">
        <v>494.99199999999996</v>
      </c>
      <c r="M7" s="27">
        <v>600.47</v>
      </c>
      <c r="N7" s="27">
        <v>745</v>
      </c>
      <c r="O7" s="27">
        <v>937</v>
      </c>
      <c r="P7" s="28">
        <v>1292</v>
      </c>
      <c r="Q7" s="28">
        <v>1658</v>
      </c>
      <c r="R7" s="28">
        <v>2052</v>
      </c>
      <c r="S7" s="28">
        <v>2898</v>
      </c>
      <c r="T7" s="28">
        <v>4576</v>
      </c>
      <c r="U7" s="28">
        <v>6419</v>
      </c>
      <c r="V7" s="28">
        <v>8585</v>
      </c>
      <c r="W7" s="28">
        <v>10766</v>
      </c>
      <c r="X7" s="28">
        <v>13410</v>
      </c>
      <c r="Y7" s="28">
        <v>17619</v>
      </c>
      <c r="Z7" s="28">
        <v>25249</v>
      </c>
      <c r="AA7" s="29">
        <v>34027</v>
      </c>
      <c r="AD7" s="18"/>
      <c r="AE7" s="19"/>
      <c r="AH7"/>
      <c r="AI7"/>
      <c r="AJ7"/>
      <c r="AK7"/>
      <c r="AL7"/>
    </row>
    <row r="8" spans="1:38" s="1" customFormat="1">
      <c r="A8" s="21" t="s">
        <v>8</v>
      </c>
      <c r="C8" s="30" t="s">
        <v>9</v>
      </c>
      <c r="D8" s="31">
        <v>0.2</v>
      </c>
      <c r="E8" s="32">
        <v>6.09</v>
      </c>
      <c r="F8" s="32">
        <v>40.076999999999998</v>
      </c>
      <c r="G8" s="33">
        <v>132.654</v>
      </c>
      <c r="H8" s="33">
        <v>413.15</v>
      </c>
      <c r="I8" s="34">
        <v>179.98</v>
      </c>
      <c r="J8" s="34">
        <v>138.28299999999999</v>
      </c>
      <c r="K8" s="35">
        <v>129.62199999999999</v>
      </c>
      <c r="L8" s="35">
        <v>127.75500000000001</v>
      </c>
      <c r="M8" s="36">
        <v>162.27499999999998</v>
      </c>
      <c r="N8" s="36">
        <v>198</v>
      </c>
      <c r="O8" s="36">
        <v>263</v>
      </c>
      <c r="P8" s="36">
        <v>344</v>
      </c>
      <c r="Q8" s="36">
        <v>482</v>
      </c>
      <c r="R8" s="36">
        <v>680</v>
      </c>
      <c r="S8" s="37">
        <v>1029</v>
      </c>
      <c r="T8" s="37">
        <v>1630</v>
      </c>
      <c r="U8" s="37">
        <v>2408</v>
      </c>
      <c r="V8" s="37">
        <v>3133</v>
      </c>
      <c r="W8" s="37">
        <v>4332</v>
      </c>
      <c r="X8" s="37">
        <v>5254</v>
      </c>
      <c r="Y8" s="37">
        <v>7233</v>
      </c>
      <c r="Z8" s="37">
        <v>10069</v>
      </c>
      <c r="AA8" s="38">
        <v>13814</v>
      </c>
      <c r="AD8" s="18"/>
      <c r="AE8" s="19"/>
      <c r="AH8"/>
      <c r="AI8"/>
      <c r="AJ8"/>
      <c r="AK8"/>
      <c r="AL8"/>
    </row>
    <row r="9" spans="1:38" s="1" customFormat="1">
      <c r="A9" s="12" t="s">
        <v>10</v>
      </c>
      <c r="C9" s="39" t="s">
        <v>10</v>
      </c>
      <c r="D9" s="40">
        <v>0.17100000000000001</v>
      </c>
      <c r="E9" s="41">
        <v>2.3130000000000002</v>
      </c>
      <c r="F9" s="41">
        <v>13.384</v>
      </c>
      <c r="G9" s="42">
        <v>46.423999999999999</v>
      </c>
      <c r="H9" s="42">
        <v>159.72200000000001</v>
      </c>
      <c r="I9" s="43">
        <v>269.32600000000002</v>
      </c>
      <c r="J9" s="43">
        <v>241.16499999999999</v>
      </c>
      <c r="K9" s="44">
        <v>251.54300000000001</v>
      </c>
      <c r="L9" s="44">
        <v>257.36399999999998</v>
      </c>
      <c r="M9" s="45">
        <v>282.976</v>
      </c>
      <c r="N9" s="45">
        <v>451</v>
      </c>
      <c r="O9" s="45">
        <v>662</v>
      </c>
      <c r="P9" s="45">
        <v>818</v>
      </c>
      <c r="Q9" s="46">
        <v>1033</v>
      </c>
      <c r="R9" s="46">
        <v>1240</v>
      </c>
      <c r="S9" s="46">
        <v>1734</v>
      </c>
      <c r="T9" s="46">
        <v>2909</v>
      </c>
      <c r="U9" s="46">
        <v>4564</v>
      </c>
      <c r="V9" s="46">
        <v>6565</v>
      </c>
      <c r="W9" s="46">
        <v>9275</v>
      </c>
      <c r="X9" s="46">
        <v>12540</v>
      </c>
      <c r="Y9" s="46">
        <v>16085</v>
      </c>
      <c r="Z9" s="46">
        <v>22620</v>
      </c>
      <c r="AA9" s="47">
        <v>28837</v>
      </c>
      <c r="AD9" s="18"/>
      <c r="AE9" s="19"/>
      <c r="AH9"/>
      <c r="AI9"/>
      <c r="AJ9"/>
      <c r="AK9"/>
      <c r="AL9"/>
    </row>
    <row r="10" spans="1:38" s="1" customFormat="1">
      <c r="A10" s="12" t="s">
        <v>11</v>
      </c>
      <c r="C10" s="30" t="s">
        <v>12</v>
      </c>
      <c r="D10" s="48">
        <v>3.5000000000000003E-2</v>
      </c>
      <c r="E10" s="49">
        <v>1.0349999999999999</v>
      </c>
      <c r="F10" s="49">
        <v>6.7409999999999997</v>
      </c>
      <c r="G10" s="33">
        <v>15.618</v>
      </c>
      <c r="H10" s="33">
        <v>70.144000000000005</v>
      </c>
      <c r="I10" s="34">
        <v>108.962</v>
      </c>
      <c r="J10" s="34">
        <v>89.861999999999995</v>
      </c>
      <c r="K10" s="35">
        <v>95.685000000000002</v>
      </c>
      <c r="L10" s="35">
        <v>103.57000000000001</v>
      </c>
      <c r="M10" s="36">
        <v>123.815</v>
      </c>
      <c r="N10" s="36">
        <v>166</v>
      </c>
      <c r="O10" s="36">
        <v>195</v>
      </c>
      <c r="P10" s="36">
        <v>235</v>
      </c>
      <c r="Q10" s="36">
        <v>279</v>
      </c>
      <c r="R10" s="36">
        <v>328</v>
      </c>
      <c r="S10" s="36">
        <v>470</v>
      </c>
      <c r="T10" s="36">
        <v>658</v>
      </c>
      <c r="U10" s="36">
        <v>896</v>
      </c>
      <c r="V10" s="37">
        <v>1129</v>
      </c>
      <c r="W10" s="37">
        <v>1552</v>
      </c>
      <c r="X10" s="37">
        <v>1747</v>
      </c>
      <c r="Y10" s="37">
        <v>2432</v>
      </c>
      <c r="Z10" s="37">
        <v>3674</v>
      </c>
      <c r="AA10" s="38">
        <v>4336</v>
      </c>
      <c r="AD10" s="18"/>
      <c r="AE10" s="19"/>
      <c r="AH10"/>
      <c r="AI10"/>
      <c r="AJ10"/>
      <c r="AK10"/>
      <c r="AL10"/>
    </row>
    <row r="11" spans="1:38" s="1" customFormat="1" ht="18.600000000000001" thickBot="1">
      <c r="A11" s="12" t="s">
        <v>13</v>
      </c>
      <c r="C11" s="50" t="s">
        <v>24</v>
      </c>
      <c r="D11" s="51"/>
      <c r="E11" s="36"/>
      <c r="F11" s="32">
        <v>1.2110000000000001</v>
      </c>
      <c r="G11" s="33">
        <f>1.889+42.599+3.535</f>
        <v>48.022999999999996</v>
      </c>
      <c r="H11" s="33">
        <f>30.618+214.694+8.072</f>
        <v>253.38399999999999</v>
      </c>
      <c r="I11" s="34">
        <f>24.797+321.772+200.311</f>
        <v>546.88</v>
      </c>
      <c r="J11" s="34">
        <f>4.637+181.033+181.585</f>
        <v>367.255</v>
      </c>
      <c r="K11" s="37">
        <v>47.051000000000002</v>
      </c>
      <c r="L11" s="37">
        <v>2.8919999999999999</v>
      </c>
      <c r="M11" s="37">
        <v>-7.9640000000000004</v>
      </c>
      <c r="N11" s="37">
        <v>47</v>
      </c>
      <c r="O11" s="37">
        <v>10</v>
      </c>
      <c r="P11" s="37">
        <v>9</v>
      </c>
      <c r="Q11" s="37">
        <v>-24</v>
      </c>
      <c r="R11" s="37">
        <v>102</v>
      </c>
      <c r="S11" s="37">
        <v>106</v>
      </c>
      <c r="T11" s="37">
        <v>154</v>
      </c>
      <c r="U11" s="37">
        <v>159</v>
      </c>
      <c r="V11" s="37">
        <v>114</v>
      </c>
      <c r="W11" s="37">
        <v>133</v>
      </c>
      <c r="X11" s="37">
        <v>171</v>
      </c>
      <c r="Y11" s="37">
        <v>167</v>
      </c>
      <c r="Z11" s="37">
        <v>214</v>
      </c>
      <c r="AA11" s="38">
        <v>296</v>
      </c>
      <c r="AD11"/>
      <c r="AE11" s="19"/>
      <c r="AH11"/>
      <c r="AI11"/>
      <c r="AJ11"/>
      <c r="AK11"/>
      <c r="AL11"/>
    </row>
    <row r="12" spans="1:38" s="1" customFormat="1" ht="18.600000000000001" hidden="1" thickBot="1">
      <c r="A12" s="1" t="s">
        <v>14</v>
      </c>
      <c r="C12" s="52" t="s">
        <v>15</v>
      </c>
      <c r="D12" s="53">
        <f t="shared" ref="D12:M12" si="1">SUM(D5,D7:D11)</f>
        <v>0.81500000000000006</v>
      </c>
      <c r="E12" s="10">
        <f t="shared" si="1"/>
        <v>21.725000000000001</v>
      </c>
      <c r="F12" s="10">
        <f t="shared" si="1"/>
        <v>180.38200000000001</v>
      </c>
      <c r="G12" s="10">
        <f t="shared" si="1"/>
        <v>718.87400000000002</v>
      </c>
      <c r="H12" s="10">
        <f t="shared" si="1"/>
        <v>2245.5940000000001</v>
      </c>
      <c r="I12" s="10">
        <f t="shared" si="1"/>
        <v>3625.8630000000003</v>
      </c>
      <c r="J12" s="10">
        <f t="shared" si="1"/>
        <v>3534.69</v>
      </c>
      <c r="K12" s="10">
        <f t="shared" si="1"/>
        <v>3868.8119999999999</v>
      </c>
      <c r="L12" s="10">
        <f t="shared" si="1"/>
        <v>4993.1039999999994</v>
      </c>
      <c r="M12" s="10">
        <f t="shared" si="1"/>
        <v>6480.6989999999996</v>
      </c>
      <c r="N12" s="10">
        <v>8058</v>
      </c>
      <c r="O12" s="10">
        <v>10322</v>
      </c>
      <c r="P12" s="10">
        <v>14180</v>
      </c>
      <c r="Q12" s="10">
        <v>18324</v>
      </c>
      <c r="R12" s="10">
        <v>23380</v>
      </c>
      <c r="S12" s="10">
        <v>32798</v>
      </c>
      <c r="T12" s="10">
        <v>47215</v>
      </c>
      <c r="U12" s="10">
        <v>60417</v>
      </c>
      <c r="V12" s="10">
        <v>73707</v>
      </c>
      <c r="W12" s="10">
        <v>88810</v>
      </c>
      <c r="X12" s="10">
        <v>104773</v>
      </c>
      <c r="Y12" s="10">
        <v>131801</v>
      </c>
      <c r="Z12" s="10">
        <v>173760</v>
      </c>
      <c r="AA12" s="11">
        <v>220466</v>
      </c>
      <c r="AD12" s="18"/>
      <c r="AE12" s="19"/>
      <c r="AH12"/>
      <c r="AI12"/>
      <c r="AJ12"/>
      <c r="AK12"/>
      <c r="AL12"/>
    </row>
    <row r="13" spans="1:38" s="1" customFormat="1" ht="18.600000000000001" thickBot="1">
      <c r="A13" s="6" t="s">
        <v>16</v>
      </c>
      <c r="C13" s="7" t="s">
        <v>23</v>
      </c>
      <c r="D13" s="54">
        <v>-0.30399999999999999</v>
      </c>
      <c r="E13" s="55">
        <v>-5.9790000000000001</v>
      </c>
      <c r="F13" s="55">
        <v>-32.594999999999999</v>
      </c>
      <c r="G13" s="55">
        <v>-109.05500000000001</v>
      </c>
      <c r="H13" s="55">
        <v>-605.755</v>
      </c>
      <c r="I13" s="55">
        <v>-863.88</v>
      </c>
      <c r="J13" s="55">
        <v>-412.25700000000001</v>
      </c>
      <c r="K13" s="55">
        <v>64.123999999999995</v>
      </c>
      <c r="L13" s="55">
        <v>270.59500000000003</v>
      </c>
      <c r="M13" s="55">
        <v>440.42500000000001</v>
      </c>
      <c r="N13" s="55">
        <v>432</v>
      </c>
      <c r="O13" s="55">
        <v>389</v>
      </c>
      <c r="P13" s="55">
        <v>655</v>
      </c>
      <c r="Q13" s="55">
        <v>842</v>
      </c>
      <c r="R13" s="55">
        <v>1129</v>
      </c>
      <c r="S13" s="55">
        <v>1406</v>
      </c>
      <c r="T13" s="55">
        <v>862</v>
      </c>
      <c r="U13" s="55">
        <v>676</v>
      </c>
      <c r="V13" s="55">
        <v>745</v>
      </c>
      <c r="W13" s="55">
        <v>178</v>
      </c>
      <c r="X13" s="55">
        <v>2233</v>
      </c>
      <c r="Y13" s="55">
        <v>4186</v>
      </c>
      <c r="Z13" s="55">
        <v>4106</v>
      </c>
      <c r="AA13" s="56">
        <v>12421</v>
      </c>
      <c r="AH13"/>
      <c r="AI13"/>
      <c r="AJ13"/>
      <c r="AK13"/>
      <c r="AL13"/>
    </row>
    <row r="14" spans="1:38" s="1" customFormat="1" ht="18.600000000000001" thickBot="1">
      <c r="A14" s="6" t="s">
        <v>21</v>
      </c>
      <c r="C14" s="7" t="s">
        <v>22</v>
      </c>
      <c r="D14" s="54">
        <v>-0.30299999999999999</v>
      </c>
      <c r="E14" s="54">
        <v>-6.2460000000000004</v>
      </c>
      <c r="F14" s="60">
        <v>-31.02</v>
      </c>
      <c r="G14" s="60">
        <v>-124.54600000000001</v>
      </c>
      <c r="H14" s="60">
        <v>-719.96799999999996</v>
      </c>
      <c r="I14" s="55">
        <v>-1411.2729999999999</v>
      </c>
      <c r="J14" s="55">
        <v>-567.27700000000004</v>
      </c>
      <c r="K14" s="55">
        <v>-149.13200000000001</v>
      </c>
      <c r="L14" s="55">
        <v>35</v>
      </c>
      <c r="M14" s="55">
        <v>588</v>
      </c>
      <c r="N14" s="55">
        <v>359</v>
      </c>
      <c r="O14" s="55">
        <v>190</v>
      </c>
      <c r="P14" s="55">
        <v>476</v>
      </c>
      <c r="Q14" s="55">
        <v>645</v>
      </c>
      <c r="R14" s="55">
        <v>902</v>
      </c>
      <c r="S14" s="55">
        <v>1152</v>
      </c>
      <c r="T14" s="55">
        <v>631</v>
      </c>
      <c r="U14" s="55">
        <v>-39</v>
      </c>
      <c r="V14" s="55">
        <v>274</v>
      </c>
      <c r="W14" s="55">
        <v>-241</v>
      </c>
      <c r="X14" s="55">
        <v>596</v>
      </c>
      <c r="Y14" s="55">
        <v>2371</v>
      </c>
      <c r="Z14" s="55">
        <v>3033</v>
      </c>
      <c r="AA14" s="56">
        <v>10073</v>
      </c>
      <c r="AH14"/>
      <c r="AI14"/>
      <c r="AJ14"/>
      <c r="AK14"/>
      <c r="AL14"/>
    </row>
    <row r="15" spans="1:38" s="1" customFormat="1" ht="13.8">
      <c r="AK15" s="57"/>
    </row>
    <row r="16" spans="1:38" s="1" customFormat="1">
      <c r="B16" s="1" t="s">
        <v>17</v>
      </c>
      <c r="C16" s="1" t="s">
        <v>18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/>
      <c r="U16"/>
      <c r="V16"/>
      <c r="W16"/>
      <c r="X16"/>
      <c r="Y16"/>
      <c r="Z16" s="58"/>
      <c r="AA16" s="58"/>
    </row>
    <row r="17" spans="3:27" s="1" customFormat="1">
      <c r="C17" s="59" t="s">
        <v>19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/>
      <c r="U17"/>
      <c r="V17"/>
      <c r="W17"/>
      <c r="X17"/>
      <c r="Y17"/>
      <c r="Z17" s="58"/>
      <c r="AA17" s="58"/>
    </row>
  </sheetData>
  <phoneticPr fontId="3"/>
  <hyperlinks>
    <hyperlink ref="C17" r:id="rId1" xr:uid="{4FCFD8E0-CF8F-4306-81D2-8CB057953DB1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1995-2018 公開用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佐野正博sano-lecture-live-jp</dc:creator>
  <cp:lastModifiedBy>佐野正博sano-lecture-live-jp</cp:lastModifiedBy>
  <dcterms:created xsi:type="dcterms:W3CDTF">2019-12-12T17:39:08Z</dcterms:created>
  <dcterms:modified xsi:type="dcterms:W3CDTF">2019-12-14T06:52:34Z</dcterms:modified>
</cp:coreProperties>
</file>