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neDrive\■■■■■■■■■■■□2017授業\2017-木5-経営技術論\"/>
    </mc:Choice>
  </mc:AlternateContent>
  <bookViews>
    <workbookView xWindow="0" yWindow="0" windowWidth="18260" windowHeight="72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M5" i="1"/>
  <c r="P5" i="1"/>
  <c r="O5" i="1"/>
  <c r="M6" i="1"/>
  <c r="M7" i="1"/>
  <c r="P6" i="1"/>
  <c r="P8" i="1"/>
  <c r="O8" i="1"/>
  <c r="O7" i="1"/>
  <c r="O6" i="1"/>
</calcChain>
</file>

<file path=xl/sharedStrings.xml><?xml version="1.0" encoding="utf-8"?>
<sst xmlns="http://schemas.openxmlformats.org/spreadsheetml/2006/main" count="66" uniqueCount="55">
  <si>
    <t>型番</t>
    <rPh sb="0" eb="2">
      <t>カタバン</t>
    </rPh>
    <phoneticPr fontId="1"/>
  </si>
  <si>
    <r>
      <rPr>
        <sz val="10"/>
        <color theme="1"/>
        <rFont val="ＭＳ Ｐゴシック"/>
        <family val="3"/>
        <charset val="128"/>
      </rPr>
      <t>ドルビー</t>
    </r>
    <r>
      <rPr>
        <sz val="10"/>
        <color theme="1"/>
        <rFont val="Arial"/>
        <family val="2"/>
      </rPr>
      <t>NR</t>
    </r>
    <r>
      <rPr>
        <sz val="10"/>
        <color theme="1"/>
        <rFont val="ＭＳ Ｐゴシック"/>
        <family val="3"/>
        <charset val="128"/>
      </rPr>
      <t xml:space="preserve">システム
</t>
    </r>
    <r>
      <rPr>
        <sz val="10"/>
        <color theme="1"/>
        <rFont val="Arial"/>
        <family val="2"/>
      </rPr>
      <t>(Noise Reduction System)</t>
    </r>
    <phoneticPr fontId="1"/>
  </si>
  <si>
    <t>TC-D5</t>
    <phoneticPr fontId="1"/>
  </si>
  <si>
    <t>2h-5.5h</t>
    <phoneticPr fontId="1"/>
  </si>
  <si>
    <t>20-18,000Hz</t>
    <phoneticPr fontId="1"/>
  </si>
  <si>
    <t>4.8cm×23.7cm×16.8cm</t>
    <phoneticPr fontId="1"/>
  </si>
  <si>
    <t>プレスマン</t>
    <phoneticPr fontId="1"/>
  </si>
  <si>
    <t>TCM-100</t>
    <phoneticPr fontId="1"/>
  </si>
  <si>
    <t>2.5h-8h</t>
    <phoneticPr fontId="1"/>
  </si>
  <si>
    <t>90-10,000Hz</t>
    <phoneticPr fontId="1"/>
  </si>
  <si>
    <t>400g</t>
    <phoneticPr fontId="1"/>
  </si>
  <si>
    <t>2.9cm×13.35cm×7.85cm</t>
    <phoneticPr fontId="1"/>
  </si>
  <si>
    <t>ウォークマン</t>
    <phoneticPr fontId="1"/>
  </si>
  <si>
    <t>TPS-L2</t>
    <phoneticPr fontId="1"/>
  </si>
  <si>
    <t>40-12,000Hz</t>
    <phoneticPr fontId="1"/>
  </si>
  <si>
    <t>390g</t>
    <phoneticPr fontId="1"/>
  </si>
  <si>
    <t>2.9cm×13.35cm×8.8cm</t>
    <phoneticPr fontId="1"/>
  </si>
  <si>
    <t>乾電池
駆動</t>
    <rPh sb="0" eb="3">
      <t>カンデンチ</t>
    </rPh>
    <rPh sb="4" eb="6">
      <t>クドウ</t>
    </rPh>
    <phoneticPr fontId="1"/>
  </si>
  <si>
    <t>○</t>
    <phoneticPr fontId="1"/>
  </si>
  <si>
    <t>発売
年月</t>
    <rPh sb="0" eb="2">
      <t>ハツバイ</t>
    </rPh>
    <rPh sb="3" eb="4">
      <t>ネン</t>
    </rPh>
    <rPh sb="4" eb="5">
      <t>ゲツ</t>
    </rPh>
    <phoneticPr fontId="1"/>
  </si>
  <si>
    <t>○</t>
    <phoneticPr fontId="1"/>
  </si>
  <si>
    <t>×</t>
    <phoneticPr fontId="1"/>
  </si>
  <si>
    <t>特徴的機能</t>
    <rPh sb="0" eb="2">
      <t>トクチョウ</t>
    </rPh>
    <rPh sb="2" eb="3">
      <t>テキ</t>
    </rPh>
    <rPh sb="3" eb="5">
      <t>キノウ</t>
    </rPh>
    <phoneticPr fontId="1"/>
  </si>
  <si>
    <r>
      <rPr>
        <sz val="10"/>
        <color theme="1"/>
        <rFont val="ＭＳ Ｐゴシック"/>
        <family val="3"/>
        <charset val="128"/>
      </rPr>
      <t>ヘッドホン端子</t>
    </r>
    <r>
      <rPr>
        <sz val="10"/>
        <color theme="1"/>
        <rFont val="Arial"/>
        <family val="2"/>
      </rPr>
      <t>2</t>
    </r>
    <r>
      <rPr>
        <sz val="10"/>
        <color theme="1"/>
        <rFont val="ＭＳ Ｐゴシック"/>
        <family val="3"/>
        <charset val="128"/>
      </rPr>
      <t>個搭載</t>
    </r>
    <phoneticPr fontId="1"/>
  </si>
  <si>
    <t>製品
コンセプト</t>
    <rPh sb="0" eb="2">
      <t>セイヒン</t>
    </rPh>
    <phoneticPr fontId="1"/>
  </si>
  <si>
    <t>外で△△を気軽に聞く</t>
    <rPh sb="0" eb="1">
      <t>ソト</t>
    </rPh>
    <rPh sb="5" eb="7">
      <t>キガル</t>
    </rPh>
    <rPh sb="8" eb="9">
      <t>キ</t>
    </rPh>
    <phoneticPr fontId="1"/>
  </si>
  <si>
    <t>電池寿命</t>
    <phoneticPr fontId="1"/>
  </si>
  <si>
    <t>周波数特性</t>
    <phoneticPr fontId="1"/>
  </si>
  <si>
    <t>製品
重量</t>
    <phoneticPr fontId="1"/>
  </si>
  <si>
    <t>大きさ</t>
    <phoneticPr fontId="1"/>
  </si>
  <si>
    <r>
      <rPr>
        <sz val="10"/>
        <color theme="1"/>
        <rFont val="ＭＳ Ｐゴシック"/>
        <family val="3"/>
        <charset val="128"/>
      </rPr>
      <t xml:space="preserve">早聞き再生機能
</t>
    </r>
    <r>
      <rPr>
        <sz val="10"/>
        <color theme="1"/>
        <rFont val="Arial"/>
        <family val="2"/>
      </rPr>
      <t>(+50%)</t>
    </r>
    <rPh sb="5" eb="7">
      <t>キノウ</t>
    </rPh>
    <phoneticPr fontId="1"/>
  </si>
  <si>
    <t>体積
(立方cm)</t>
    <rPh sb="0" eb="2">
      <t>タイセキ</t>
    </rPh>
    <rPh sb="4" eb="6">
      <t>リッポウ</t>
    </rPh>
    <phoneticPr fontId="1"/>
  </si>
  <si>
    <t>体積比</t>
    <rPh sb="0" eb="3">
      <t>タイセキヒ</t>
    </rPh>
    <phoneticPr fontId="1"/>
  </si>
  <si>
    <t>重量比</t>
    <rPh sb="0" eb="3">
      <t>ジュウリョウヒ</t>
    </rPh>
    <phoneticPr fontId="1"/>
  </si>
  <si>
    <t>外で◇◇を
手軽に□□する</t>
    <rPh sb="0" eb="1">
      <t>ソト</t>
    </rPh>
    <rPh sb="6" eb="8">
      <t>テガル</t>
    </rPh>
    <phoneticPr fontId="1"/>
  </si>
  <si>
    <t>録音
機能</t>
    <rPh sb="0" eb="2">
      <t>ロクオン</t>
    </rPh>
    <rPh sb="3" eb="5">
      <t>キノウ</t>
    </rPh>
    <phoneticPr fontId="1"/>
  </si>
  <si>
    <t>ステレオ
再生機能</t>
    <rPh sb="5" eb="7">
      <t>サイセイ</t>
    </rPh>
    <rPh sb="7" eb="9">
      <t>キノウ</t>
    </rPh>
    <phoneticPr fontId="1"/>
  </si>
  <si>
    <t>愛称</t>
    <rPh sb="0" eb="2">
      <t>アイショウ</t>
    </rPh>
    <phoneticPr fontId="1"/>
  </si>
  <si>
    <t>デンスケ</t>
    <phoneticPr fontId="1"/>
  </si>
  <si>
    <t>[参考資料]</t>
    <rPh sb="1" eb="3">
      <t>サンコウ</t>
    </rPh>
    <rPh sb="3" eb="5">
      <t>シリョウ</t>
    </rPh>
    <phoneticPr fontId="1"/>
  </si>
  <si>
    <t>https://www.sony.co.jp/SonyInfo/CorporateInfo/History/capsule/16/</t>
  </si>
  <si>
    <t>https://www.sony.co.jp/SonyInfo/CorporateInfo/History/capsule/20/</t>
    <phoneticPr fontId="1"/>
  </si>
  <si>
    <t>TC2850-SD</t>
    <phoneticPr fontId="1"/>
  </si>
  <si>
    <t>10.8cm×37.8cm×23.8cm</t>
    <phoneticPr fontId="1"/>
  </si>
  <si>
    <t>5.4kg</t>
    <phoneticPr fontId="1"/>
  </si>
  <si>
    <t>1.7kg</t>
    <phoneticPr fontId="1"/>
  </si>
  <si>
    <t>30-15,000Hz</t>
    <phoneticPr fontId="1"/>
  </si>
  <si>
    <t>http://sts.kahaku.go.jp/material/2015pdf/no191.pdf</t>
  </si>
  <si>
    <r>
      <rPr>
        <sz val="10"/>
        <color theme="1"/>
        <rFont val="ＭＳ Ｐゴシック"/>
        <family val="3"/>
        <charset val="128"/>
      </rPr>
      <t>ソニー</t>
    </r>
    <r>
      <rPr>
        <sz val="10"/>
        <color theme="1"/>
        <rFont val="Times New Roman"/>
        <family val="1"/>
      </rPr>
      <t>(2009)</t>
    </r>
    <r>
      <rPr>
        <sz val="10"/>
        <color theme="1"/>
        <rFont val="ＭＳ Ｐゴシック"/>
        <family val="3"/>
        <charset val="128"/>
      </rPr>
      <t>「そして、その名は世界共通語になった：発売</t>
    </r>
    <r>
      <rPr>
        <sz val="10"/>
        <color theme="1"/>
        <rFont val="Times New Roman"/>
        <family val="1"/>
      </rPr>
      <t>30</t>
    </r>
    <r>
      <rPr>
        <sz val="10"/>
        <color theme="1"/>
        <rFont val="ＭＳ Ｐゴシック"/>
        <family val="3"/>
        <charset val="128"/>
      </rPr>
      <t>周年を迎えた</t>
    </r>
    <r>
      <rPr>
        <sz val="10"/>
        <color theme="1"/>
        <rFont val="Times New Roman"/>
        <family val="1"/>
      </rPr>
      <t>”</t>
    </r>
    <r>
      <rPr>
        <sz val="10"/>
        <color theme="1"/>
        <rFont val="ＭＳ Ｐゴシック"/>
        <family val="3"/>
        <charset val="128"/>
      </rPr>
      <t>ウォークマン</t>
    </r>
    <r>
      <rPr>
        <sz val="10"/>
        <color theme="1"/>
        <rFont val="Times New Roman"/>
        <family val="1"/>
      </rPr>
      <t>"</t>
    </r>
    <r>
      <rPr>
        <sz val="10"/>
        <color theme="1"/>
        <rFont val="ＭＳ Ｐゴシック"/>
        <family val="3"/>
        <charset val="128"/>
      </rPr>
      <t>」ソニー企業情報</t>
    </r>
    <r>
      <rPr>
        <sz val="10"/>
        <color theme="1"/>
        <rFont val="Times New Roman"/>
        <family val="1"/>
      </rPr>
      <t>&gt;</t>
    </r>
    <r>
      <rPr>
        <sz val="10"/>
        <color theme="1"/>
        <rFont val="ＭＳ Ｐゴシック"/>
        <family val="3"/>
        <charset val="128"/>
      </rPr>
      <t>歴史</t>
    </r>
    <r>
      <rPr>
        <sz val="10"/>
        <color theme="1"/>
        <rFont val="Times New Roman"/>
        <family val="1"/>
      </rPr>
      <t>&gt;</t>
    </r>
    <r>
      <rPr>
        <sz val="10"/>
        <color theme="1"/>
        <rFont val="ＭＳ Ｐゴシック"/>
        <family val="3"/>
        <charset val="128"/>
      </rPr>
      <t>タイムカプセル</t>
    </r>
    <r>
      <rPr>
        <sz val="10"/>
        <color theme="1"/>
        <rFont val="Times New Roman"/>
        <family val="1"/>
      </rPr>
      <t xml:space="preserve"> Vol.20</t>
    </r>
    <rPh sb="28" eb="30">
      <t>ハツバイ</t>
    </rPh>
    <rPh sb="32" eb="34">
      <t>シュウネン</t>
    </rPh>
    <rPh sb="35" eb="36">
      <t>ムカ</t>
    </rPh>
    <phoneticPr fontId="1"/>
  </si>
  <si>
    <r>
      <rPr>
        <sz val="10"/>
        <color theme="1"/>
        <rFont val="ＭＳ Ｐゴシック"/>
        <family val="3"/>
        <charset val="128"/>
      </rPr>
      <t>ソニー</t>
    </r>
    <r>
      <rPr>
        <sz val="10"/>
        <color theme="1"/>
        <rFont val="Times New Roman"/>
        <family val="1"/>
      </rPr>
      <t>(2008)</t>
    </r>
    <r>
      <rPr>
        <sz val="10"/>
        <color theme="1"/>
        <rFont val="ＭＳ Ｐゴシック"/>
        <family val="3"/>
        <charset val="128"/>
      </rPr>
      <t>「君は「生録ブーム」を知っているか？」ソニー企業情報</t>
    </r>
    <r>
      <rPr>
        <sz val="10"/>
        <color theme="1"/>
        <rFont val="Times New Roman"/>
        <family val="1"/>
      </rPr>
      <t>&gt;</t>
    </r>
    <r>
      <rPr>
        <sz val="10"/>
        <color theme="1"/>
        <rFont val="ＭＳ Ｐゴシック"/>
        <family val="3"/>
        <charset val="128"/>
      </rPr>
      <t>歴史</t>
    </r>
    <r>
      <rPr>
        <sz val="10"/>
        <color theme="1"/>
        <rFont val="Times New Roman"/>
        <family val="1"/>
      </rPr>
      <t>&gt;</t>
    </r>
    <r>
      <rPr>
        <sz val="10"/>
        <color theme="1"/>
        <rFont val="ＭＳ Ｐゴシック"/>
        <family val="3"/>
        <charset val="128"/>
      </rPr>
      <t>タイムカプセル</t>
    </r>
    <r>
      <rPr>
        <sz val="10"/>
        <color theme="1"/>
        <rFont val="Times New Roman"/>
        <family val="1"/>
      </rPr>
      <t xml:space="preserve"> Vol.16</t>
    </r>
    <phoneticPr fontId="1"/>
  </si>
  <si>
    <t>外で△△、蒸気機関車の音、野鳥の声を本格的に□□する</t>
    <rPh sb="0" eb="1">
      <t>ソト</t>
    </rPh>
    <rPh sb="5" eb="7">
      <t>ジョウキ</t>
    </rPh>
    <rPh sb="7" eb="10">
      <t>キカンシャ</t>
    </rPh>
    <rPh sb="11" eb="12">
      <t>オト</t>
    </rPh>
    <rPh sb="13" eb="15">
      <t>ヤチョウ</t>
    </rPh>
    <rPh sb="16" eb="17">
      <t>コエ</t>
    </rPh>
    <rPh sb="18" eb="20">
      <t>ホンカク</t>
    </rPh>
    <rPh sb="20" eb="21">
      <t>テキ</t>
    </rPh>
    <phoneticPr fontId="1"/>
  </si>
  <si>
    <r>
      <rPr>
        <sz val="11"/>
        <color theme="1"/>
        <rFont val="ＭＳ Ｐ明朝"/>
        <family val="1"/>
        <charset val="128"/>
      </rPr>
      <t>国立科学技術博物館「コンパクト・カセット式ポータブルステレオ録音機「カセット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Ｐ明朝"/>
        <family val="1"/>
        <charset val="128"/>
      </rPr>
      <t>デンスケ」</t>
    </r>
    <r>
      <rPr>
        <sz val="11"/>
        <color theme="1"/>
        <rFont val="Times New Roman"/>
        <family val="1"/>
      </rPr>
      <t xml:space="preserve">TC-2850SD
</t>
    </r>
    <r>
      <rPr>
        <sz val="11"/>
        <color theme="1"/>
        <rFont val="ＭＳ Ｐ明朝"/>
        <family val="1"/>
        <charset val="128"/>
      </rPr>
      <t>―　生録ブームに火をつけた録音機</t>
    </r>
    <r>
      <rPr>
        <sz val="11"/>
        <color theme="1"/>
        <rFont val="ＭＳ Ｐ明朝"/>
        <family val="1"/>
        <charset val="128"/>
      </rPr>
      <t>」</t>
    </r>
    <rPh sb="0" eb="2">
      <t>コクリツ</t>
    </rPh>
    <rPh sb="2" eb="4">
      <t>カガク</t>
    </rPh>
    <rPh sb="4" eb="6">
      <t>ギジュツ</t>
    </rPh>
    <rPh sb="6" eb="9">
      <t>ハクブツカン</t>
    </rPh>
    <phoneticPr fontId="1"/>
  </si>
  <si>
    <r>
      <t>2015</t>
    </r>
    <r>
      <rPr>
        <sz val="10"/>
        <color theme="1"/>
        <rFont val="ＭＳ Ｐ明朝"/>
        <family val="1"/>
        <charset val="128"/>
      </rPr>
      <t>年度登録　「重要科学技術史資料（未来技術遺産）」　第191号</t>
    </r>
    <rPh sb="29" eb="30">
      <t>ダイ</t>
    </rPh>
    <rPh sb="33" eb="34">
      <t>ゴウ</t>
    </rPh>
    <phoneticPr fontId="1"/>
  </si>
  <si>
    <t>2h-3h</t>
    <phoneticPr fontId="1"/>
  </si>
  <si>
    <t>電池
寿命比</t>
    <rPh sb="5" eb="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</si>
</sst>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#,##0_);[Red]\(#,##0\)"/>
    <numFmt numFmtId="178" formatCode="#,##0.0_);[Red]\(#,##0.0\)"/>
    <numFmt numFmtId="179" formatCode="0.00_ "/>
    <numFmt numFmtId="180" formatCode="0.0_ "/>
    <numFmt numFmtId="186" formatCode="0.0_);[Red]\(0.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9"/>
      <color theme="1"/>
      <name val="ＭＳ Ｐゴシック"/>
      <family val="3"/>
      <charset val="128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b/>
      <sz val="13.5"/>
      <color rgb="FF333333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5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vertical="center"/>
    </xf>
    <xf numFmtId="186" fontId="3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19"/>
  <sheetViews>
    <sheetView tabSelected="1" topLeftCell="A2" workbookViewId="0">
      <selection activeCell="H12" sqref="H12"/>
    </sheetView>
  </sheetViews>
  <sheetFormatPr defaultRowHeight="18" x14ac:dyDescent="0.55000000000000004"/>
  <cols>
    <col min="1" max="1" width="3.58203125" customWidth="1"/>
    <col min="2" max="2" width="12.33203125" bestFit="1" customWidth="1"/>
    <col min="3" max="3" width="12.33203125" customWidth="1"/>
    <col min="4" max="4" width="9.08203125" bestFit="1" customWidth="1"/>
    <col min="5" max="5" width="24.08203125" customWidth="1"/>
    <col min="6" max="6" width="7.83203125" bestFit="1" customWidth="1"/>
    <col min="7" max="7" width="5.58203125" customWidth="1"/>
    <col min="8" max="8" width="6.58203125" customWidth="1"/>
    <col min="9" max="9" width="6.58203125" style="1" customWidth="1"/>
    <col min="10" max="10" width="7.1640625" bestFit="1" customWidth="1"/>
    <col min="11" max="11" width="11.83203125" style="1" bestFit="1" customWidth="1"/>
    <col min="12" max="13" width="7.58203125" customWidth="1"/>
    <col min="14" max="14" width="18.08203125" bestFit="1" customWidth="1"/>
    <col min="15" max="15" width="7.58203125" bestFit="1" customWidth="1"/>
    <col min="16" max="16" width="6.1640625" bestFit="1" customWidth="1"/>
    <col min="17" max="17" width="20.75" style="1" customWidth="1"/>
  </cols>
  <sheetData>
    <row r="4" spans="2:17" ht="23" x14ac:dyDescent="0.55000000000000004">
      <c r="B4" s="6" t="s">
        <v>37</v>
      </c>
      <c r="C4" s="2" t="s">
        <v>0</v>
      </c>
      <c r="D4" s="2" t="s">
        <v>19</v>
      </c>
      <c r="E4" s="2" t="s">
        <v>24</v>
      </c>
      <c r="F4" s="2" t="s">
        <v>26</v>
      </c>
      <c r="G4" s="3" t="s">
        <v>54</v>
      </c>
      <c r="H4" s="2" t="s">
        <v>17</v>
      </c>
      <c r="I4" s="3" t="s">
        <v>35</v>
      </c>
      <c r="J4" s="3" t="s">
        <v>36</v>
      </c>
      <c r="K4" s="2" t="s">
        <v>27</v>
      </c>
      <c r="L4" s="2" t="s">
        <v>28</v>
      </c>
      <c r="M4" s="3" t="s">
        <v>33</v>
      </c>
      <c r="N4" s="2" t="s">
        <v>29</v>
      </c>
      <c r="O4" s="3" t="s">
        <v>31</v>
      </c>
      <c r="P4" s="3" t="s">
        <v>32</v>
      </c>
      <c r="Q4" s="2" t="s">
        <v>22</v>
      </c>
    </row>
    <row r="5" spans="2:17" ht="25" customHeight="1" x14ac:dyDescent="0.55000000000000004">
      <c r="B5" s="6" t="s">
        <v>38</v>
      </c>
      <c r="C5" s="2" t="s">
        <v>42</v>
      </c>
      <c r="D5" s="5">
        <v>26785</v>
      </c>
      <c r="E5" s="12" t="s">
        <v>50</v>
      </c>
      <c r="F5" s="4" t="s">
        <v>53</v>
      </c>
      <c r="G5" s="4">
        <v>1</v>
      </c>
      <c r="H5" s="6" t="s">
        <v>20</v>
      </c>
      <c r="I5" s="6" t="s">
        <v>18</v>
      </c>
      <c r="J5" s="6" t="s">
        <v>20</v>
      </c>
      <c r="K5" s="4" t="s">
        <v>46</v>
      </c>
      <c r="L5" s="2" t="s">
        <v>44</v>
      </c>
      <c r="M5" s="7">
        <f>5400/390</f>
        <v>13.846153846153847</v>
      </c>
      <c r="N5" s="2" t="s">
        <v>43</v>
      </c>
      <c r="O5" s="8">
        <f>10.8*37.8*23.8</f>
        <v>9716.112000000001</v>
      </c>
      <c r="P5" s="8">
        <f>+O5/O7</f>
        <v>31.970070357364087</v>
      </c>
      <c r="Q5" s="14" t="s">
        <v>1</v>
      </c>
    </row>
    <row r="6" spans="2:17" ht="25" customHeight="1" x14ac:dyDescent="0.55000000000000004">
      <c r="B6" s="6" t="s">
        <v>38</v>
      </c>
      <c r="C6" s="4" t="s">
        <v>2</v>
      </c>
      <c r="D6" s="5">
        <v>28611</v>
      </c>
      <c r="E6" s="13"/>
      <c r="F6" s="4" t="s">
        <v>3</v>
      </c>
      <c r="G6" s="21">
        <f>5/3</f>
        <v>1.6666666666666667</v>
      </c>
      <c r="H6" s="6" t="s">
        <v>20</v>
      </c>
      <c r="I6" s="6" t="s">
        <v>18</v>
      </c>
      <c r="J6" s="6" t="s">
        <v>20</v>
      </c>
      <c r="K6" s="4" t="s">
        <v>4</v>
      </c>
      <c r="L6" s="2" t="s">
        <v>45</v>
      </c>
      <c r="M6" s="7">
        <f>1750/390</f>
        <v>4.4871794871794872</v>
      </c>
      <c r="N6" s="2" t="s">
        <v>5</v>
      </c>
      <c r="O6" s="8">
        <f>4.8*23.7*16.8</f>
        <v>1911.1679999999999</v>
      </c>
      <c r="P6" s="9">
        <f>+O6/O7</f>
        <v>6.2885416949436976</v>
      </c>
      <c r="Q6" s="15"/>
    </row>
    <row r="7" spans="2:17" ht="25" customHeight="1" x14ac:dyDescent="0.55000000000000004">
      <c r="B7" s="6" t="s">
        <v>6</v>
      </c>
      <c r="C7" s="4" t="s">
        <v>7</v>
      </c>
      <c r="D7" s="5">
        <v>28611</v>
      </c>
      <c r="E7" s="6" t="s">
        <v>34</v>
      </c>
      <c r="F7" s="4" t="s">
        <v>8</v>
      </c>
      <c r="G7" s="21">
        <f>8/3</f>
        <v>2.6666666666666665</v>
      </c>
      <c r="H7" s="6" t="s">
        <v>18</v>
      </c>
      <c r="I7" s="6" t="s">
        <v>20</v>
      </c>
      <c r="J7" s="6" t="s">
        <v>21</v>
      </c>
      <c r="K7" s="4" t="s">
        <v>9</v>
      </c>
      <c r="L7" s="2" t="s">
        <v>10</v>
      </c>
      <c r="M7" s="10">
        <f>400/390</f>
        <v>1.0256410256410255</v>
      </c>
      <c r="N7" s="2" t="s">
        <v>11</v>
      </c>
      <c r="O7" s="8">
        <f>2.9*13.35*7.85</f>
        <v>303.91274999999996</v>
      </c>
      <c r="P7" s="8">
        <v>1</v>
      </c>
      <c r="Q7" s="4" t="s">
        <v>30</v>
      </c>
    </row>
    <row r="8" spans="2:17" ht="25" customHeight="1" x14ac:dyDescent="0.55000000000000004">
      <c r="B8" s="6" t="s">
        <v>12</v>
      </c>
      <c r="C8" s="4" t="s">
        <v>13</v>
      </c>
      <c r="D8" s="5">
        <v>29037</v>
      </c>
      <c r="E8" s="6" t="s">
        <v>25</v>
      </c>
      <c r="F8" s="4" t="s">
        <v>8</v>
      </c>
      <c r="G8" s="21">
        <f>8/3</f>
        <v>2.6666666666666665</v>
      </c>
      <c r="H8" s="6" t="s">
        <v>20</v>
      </c>
      <c r="I8" s="6" t="s">
        <v>21</v>
      </c>
      <c r="J8" s="6" t="s">
        <v>20</v>
      </c>
      <c r="K8" s="4" t="s">
        <v>14</v>
      </c>
      <c r="L8" s="2" t="s">
        <v>15</v>
      </c>
      <c r="M8" s="4">
        <v>1</v>
      </c>
      <c r="N8" s="2" t="s">
        <v>16</v>
      </c>
      <c r="O8" s="8">
        <f>2.9*13.35*8.8</f>
        <v>340.69200000000001</v>
      </c>
      <c r="P8" s="9">
        <f>+O8/O7</f>
        <v>1.121019108280255</v>
      </c>
      <c r="Q8" s="4" t="s">
        <v>23</v>
      </c>
    </row>
    <row r="11" spans="2:17" x14ac:dyDescent="0.55000000000000004">
      <c r="B11" s="11" t="s">
        <v>39</v>
      </c>
    </row>
    <row r="12" spans="2:17" x14ac:dyDescent="0.55000000000000004">
      <c r="B12" s="16" t="s">
        <v>49</v>
      </c>
    </row>
    <row r="13" spans="2:17" x14ac:dyDescent="0.55000000000000004">
      <c r="B13" s="17" t="s">
        <v>40</v>
      </c>
    </row>
    <row r="14" spans="2:17" x14ac:dyDescent="0.55000000000000004">
      <c r="B14" s="18" t="s">
        <v>51</v>
      </c>
    </row>
    <row r="15" spans="2:17" x14ac:dyDescent="0.55000000000000004">
      <c r="B15" s="20" t="s">
        <v>52</v>
      </c>
    </row>
    <row r="16" spans="2:17" x14ac:dyDescent="0.55000000000000004">
      <c r="B16" s="17" t="s">
        <v>47</v>
      </c>
    </row>
    <row r="17" spans="2:2" x14ac:dyDescent="0.55000000000000004">
      <c r="B17" s="16" t="s">
        <v>48</v>
      </c>
    </row>
    <row r="18" spans="2:2" x14ac:dyDescent="0.55000000000000004">
      <c r="B18" s="17" t="s">
        <v>41</v>
      </c>
    </row>
    <row r="19" spans="2:2" ht="22" x14ac:dyDescent="0.55000000000000004">
      <c r="B19" s="19"/>
    </row>
  </sheetData>
  <mergeCells count="2">
    <mergeCell ref="E5:E6"/>
    <mergeCell ref="Q5:Q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佐野正博sano-lecture-live-jp</dc:creator>
  <cp:lastModifiedBy>佐野正博sano-lecture-live-jp</cp:lastModifiedBy>
  <dcterms:created xsi:type="dcterms:W3CDTF">2017-05-21T15:34:58Z</dcterms:created>
  <dcterms:modified xsi:type="dcterms:W3CDTF">2017-05-23T13:46:51Z</dcterms:modified>
</cp:coreProperties>
</file>