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84" yWindow="336" windowWidth="17928" windowHeight="939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56" i="1"/>
  <c r="D165"/>
  <c r="D183"/>
  <c r="D188"/>
  <c r="D170"/>
  <c r="D152"/>
  <c r="D44"/>
  <c r="D129"/>
  <c r="D128"/>
  <c r="D127"/>
  <c r="D126"/>
  <c r="D125"/>
  <c r="D124"/>
  <c r="D123"/>
  <c r="D122"/>
  <c r="D121"/>
  <c r="D120"/>
  <c r="D119"/>
  <c r="D118"/>
  <c r="D134"/>
  <c r="D116"/>
  <c r="D62"/>
  <c r="D80"/>
  <c r="D98"/>
  <c r="D111"/>
  <c r="D110"/>
  <c r="D109"/>
  <c r="D108"/>
  <c r="D107"/>
  <c r="D106"/>
  <c r="D105"/>
  <c r="D104"/>
  <c r="D103"/>
  <c r="D102"/>
  <c r="D101"/>
  <c r="D100"/>
  <c r="D75"/>
  <c r="D74"/>
  <c r="D73"/>
  <c r="D72"/>
  <c r="D71"/>
  <c r="D70"/>
  <c r="D69"/>
  <c r="D68"/>
  <c r="D66"/>
  <c r="D65"/>
  <c r="D64"/>
  <c r="D67"/>
  <c r="D57"/>
  <c r="D55"/>
  <c r="D54"/>
  <c r="D53"/>
  <c r="D52"/>
  <c r="D51"/>
  <c r="D50"/>
  <c r="D48"/>
  <c r="D47"/>
  <c r="D46"/>
  <c r="D49"/>
  <c r="K11"/>
  <c r="D173" s="1"/>
  <c r="J11"/>
  <c r="L11" s="1"/>
  <c r="D191" s="1"/>
  <c r="I11"/>
  <c r="D137" s="1"/>
  <c r="F11"/>
  <c r="D83" s="1"/>
  <c r="G9"/>
  <c r="D99" s="1"/>
  <c r="D9"/>
  <c r="D45" s="1"/>
  <c r="E9"/>
  <c r="D63" s="1"/>
  <c r="H9"/>
  <c r="D117" s="1"/>
  <c r="K12"/>
  <c r="D174" s="1"/>
  <c r="I20"/>
  <c r="D146" s="1"/>
  <c r="I19"/>
  <c r="D145" s="1"/>
  <c r="I18"/>
  <c r="D144" s="1"/>
  <c r="I17"/>
  <c r="D143" s="1"/>
  <c r="I16"/>
  <c r="D142" s="1"/>
  <c r="I15"/>
  <c r="D141" s="1"/>
  <c r="I14"/>
  <c r="D140" s="1"/>
  <c r="I13"/>
  <c r="D139" s="1"/>
  <c r="I12"/>
  <c r="D138" s="1"/>
  <c r="I10"/>
  <c r="D136" s="1"/>
  <c r="F20"/>
  <c r="D92" s="1"/>
  <c r="F19"/>
  <c r="D91" s="1"/>
  <c r="F18"/>
  <c r="D90" s="1"/>
  <c r="F17"/>
  <c r="D89" s="1"/>
  <c r="F16"/>
  <c r="D88" s="1"/>
  <c r="F15"/>
  <c r="D87" s="1"/>
  <c r="F14"/>
  <c r="D86" s="1"/>
  <c r="F13"/>
  <c r="D85" s="1"/>
  <c r="F12"/>
  <c r="D84" s="1"/>
  <c r="F10"/>
  <c r="D82" s="1"/>
  <c r="F21"/>
  <c r="D93" s="1"/>
  <c r="I21"/>
  <c r="D147" s="1"/>
  <c r="L21"/>
  <c r="D201" s="1"/>
  <c r="K20"/>
  <c r="D182" s="1"/>
  <c r="J20"/>
  <c r="L20" s="1"/>
  <c r="D200" s="1"/>
  <c r="K19"/>
  <c r="D181" s="1"/>
  <c r="J19"/>
  <c r="L19" s="1"/>
  <c r="D199" s="1"/>
  <c r="K18"/>
  <c r="D180" s="1"/>
  <c r="J18"/>
  <c r="L18" s="1"/>
  <c r="D198" s="1"/>
  <c r="K17"/>
  <c r="D179" s="1"/>
  <c r="J17"/>
  <c r="L17" s="1"/>
  <c r="D197" s="1"/>
  <c r="K16"/>
  <c r="D178" s="1"/>
  <c r="J16"/>
  <c r="L16" s="1"/>
  <c r="D196" s="1"/>
  <c r="K15"/>
  <c r="D177" s="1"/>
  <c r="J15"/>
  <c r="L15" s="1"/>
  <c r="D195" s="1"/>
  <c r="K14"/>
  <c r="D176" s="1"/>
  <c r="J14"/>
  <c r="L14" s="1"/>
  <c r="D194" s="1"/>
  <c r="K13"/>
  <c r="D175" s="1"/>
  <c r="J13"/>
  <c r="L13" s="1"/>
  <c r="D193" s="1"/>
  <c r="J12"/>
  <c r="D156" s="1"/>
  <c r="K10"/>
  <c r="D172" s="1"/>
  <c r="J10"/>
  <c r="D154" s="1"/>
  <c r="D160" l="1"/>
  <c r="D164"/>
  <c r="D159"/>
  <c r="D163"/>
  <c r="D158"/>
  <c r="D162"/>
  <c r="D155"/>
  <c r="D157"/>
  <c r="D161"/>
  <c r="I9"/>
  <c r="D135" s="1"/>
  <c r="J9"/>
  <c r="D153" s="1"/>
  <c r="K9"/>
  <c r="D171" s="1"/>
  <c r="F9"/>
  <c r="D81" s="1"/>
  <c r="L12"/>
  <c r="D192" s="1"/>
  <c r="L10"/>
  <c r="D190" s="1"/>
  <c r="L9" l="1"/>
  <c r="D189" s="1"/>
</calcChain>
</file>

<file path=xl/sharedStrings.xml><?xml version="1.0" encoding="utf-8"?>
<sst xmlns="http://schemas.openxmlformats.org/spreadsheetml/2006/main" count="62" uniqueCount="56">
  <si>
    <t>金額</t>
    <rPh sb="0" eb="2">
      <t>キンガク</t>
    </rPh>
    <phoneticPr fontId="0"/>
  </si>
  <si>
    <t>台数</t>
    <rPh sb="0" eb="2">
      <t>ダイスウ</t>
    </rPh>
    <phoneticPr fontId="0"/>
  </si>
  <si>
    <t>国内向け</t>
  </si>
  <si>
    <t>海外向け</t>
  </si>
  <si>
    <t>平均価格</t>
    <rPh sb="0" eb="2">
      <t>ヘイキン</t>
    </rPh>
    <rPh sb="2" eb="4">
      <t>カカク</t>
    </rPh>
    <phoneticPr fontId="0"/>
  </si>
  <si>
    <t>合計</t>
    <rPh sb="0" eb="2">
      <t>ゴウケイ</t>
    </rPh>
    <phoneticPr fontId="2"/>
  </si>
  <si>
    <t>電子辞書の出荷実績の歴史的推移2000-2014</t>
    <rPh sb="0" eb="2">
      <t>デンシ</t>
    </rPh>
    <rPh sb="2" eb="4">
      <t>ジショ</t>
    </rPh>
    <rPh sb="5" eb="7">
      <t>シュッカ</t>
    </rPh>
    <rPh sb="7" eb="9">
      <t>ジッセキ</t>
    </rPh>
    <rPh sb="10" eb="13">
      <t>レキシテキ</t>
    </rPh>
    <rPh sb="13" eb="15">
      <t>スイイ</t>
    </rPh>
    <phoneticPr fontId="2"/>
  </si>
  <si>
    <t>金額の単位：百万円、台数の単位：台、平均価格の単位：万円</t>
    <rPh sb="0" eb="2">
      <t>キンガク</t>
    </rPh>
    <rPh sb="3" eb="5">
      <t>タンイ</t>
    </rPh>
    <rPh sb="6" eb="8">
      <t>ヒャクマン</t>
    </rPh>
    <rPh sb="8" eb="9">
      <t>エン</t>
    </rPh>
    <rPh sb="10" eb="12">
      <t>ダイスウ</t>
    </rPh>
    <rPh sb="13" eb="15">
      <t>タンイ</t>
    </rPh>
    <rPh sb="16" eb="17">
      <t>ダイ</t>
    </rPh>
    <rPh sb="18" eb="22">
      <t>ヘイキンカカク</t>
    </rPh>
    <rPh sb="23" eb="25">
      <t>タンイ</t>
    </rPh>
    <rPh sb="26" eb="28">
      <t>マンエン</t>
    </rPh>
    <phoneticPr fontId="2"/>
  </si>
  <si>
    <t>注＞2002年の数値は、ビジネス機械・情報システム産業協会(2005)「事務機械の出荷実績」2005年3月2日付けプレスリリースに掲載されている2003年の出荷実績の数値の対前年比率から推定した数値である。</t>
    <rPh sb="0" eb="1">
      <t>チュウ</t>
    </rPh>
    <rPh sb="6" eb="7">
      <t>ネン</t>
    </rPh>
    <rPh sb="8" eb="10">
      <t>スウチ</t>
    </rPh>
    <rPh sb="36" eb="38">
      <t>ジム</t>
    </rPh>
    <rPh sb="38" eb="40">
      <t>キカイ</t>
    </rPh>
    <rPh sb="41" eb="43">
      <t>シュッカ</t>
    </rPh>
    <rPh sb="43" eb="45">
      <t>ジッセキ</t>
    </rPh>
    <rPh sb="50" eb="51">
      <t>ネン</t>
    </rPh>
    <rPh sb="52" eb="53">
      <t>ガツ</t>
    </rPh>
    <rPh sb="54" eb="55">
      <t>ニチ</t>
    </rPh>
    <rPh sb="55" eb="56">
      <t>ヅ</t>
    </rPh>
    <rPh sb="65" eb="67">
      <t>ケイサイ</t>
    </rPh>
    <rPh sb="76" eb="77">
      <t>ネン</t>
    </rPh>
    <rPh sb="78" eb="80">
      <t>シュッカ</t>
    </rPh>
    <rPh sb="80" eb="82">
      <t>ジッセキ</t>
    </rPh>
    <rPh sb="83" eb="85">
      <t>スウチ</t>
    </rPh>
    <rPh sb="86" eb="87">
      <t>タイ</t>
    </rPh>
    <rPh sb="87" eb="90">
      <t>ゼンネンヒ</t>
    </rPh>
    <rPh sb="90" eb="91">
      <t>リツ</t>
    </rPh>
    <rPh sb="93" eb="95">
      <t>スイテイ</t>
    </rPh>
    <rPh sb="97" eb="99">
      <t>スウチ</t>
    </rPh>
    <phoneticPr fontId="2"/>
  </si>
  <si>
    <t>グラフ作成用転記データ</t>
    <rPh sb="3" eb="6">
      <t>サクセイヨウ</t>
    </rPh>
    <rPh sb="6" eb="8">
      <t>テンキ</t>
    </rPh>
    <phoneticPr fontId="2"/>
  </si>
  <si>
    <t>電子辞書の総出荷金額の歴史的推移（単位：億円）</t>
    <rPh sb="0" eb="2">
      <t>デンシ</t>
    </rPh>
    <rPh sb="2" eb="4">
      <t>ジショ</t>
    </rPh>
    <rPh sb="5" eb="6">
      <t>ソウ</t>
    </rPh>
    <rPh sb="6" eb="10">
      <t>シュッカキンガク</t>
    </rPh>
    <rPh sb="11" eb="14">
      <t>レキシテキ</t>
    </rPh>
    <rPh sb="14" eb="16">
      <t>スイイ</t>
    </rPh>
    <rPh sb="17" eb="19">
      <t>タンイ</t>
    </rPh>
    <rPh sb="20" eb="22">
      <t>オクエン</t>
    </rPh>
    <phoneticPr fontId="2"/>
  </si>
  <si>
    <t>電子辞書の総出荷台数の歴史的推移（単位：万台）</t>
    <rPh sb="0" eb="2">
      <t>デンシ</t>
    </rPh>
    <rPh sb="2" eb="4">
      <t>ジショ</t>
    </rPh>
    <rPh sb="5" eb="6">
      <t>ソウ</t>
    </rPh>
    <rPh sb="6" eb="8">
      <t>シュッカ</t>
    </rPh>
    <rPh sb="8" eb="10">
      <t>ダイスウ</t>
    </rPh>
    <rPh sb="11" eb="14">
      <t>レキシテキ</t>
    </rPh>
    <rPh sb="14" eb="16">
      <t>スイイ</t>
    </rPh>
    <rPh sb="17" eb="19">
      <t>タンイ</t>
    </rPh>
    <rPh sb="20" eb="21">
      <t>マン</t>
    </rPh>
    <rPh sb="21" eb="22">
      <t>ダイ</t>
    </rPh>
    <phoneticPr fontId="2"/>
  </si>
  <si>
    <t>電子辞書の国内出荷金額の歴史的推移（単位：億円）</t>
    <rPh sb="0" eb="2">
      <t>デンシ</t>
    </rPh>
    <rPh sb="2" eb="4">
      <t>ジショ</t>
    </rPh>
    <rPh sb="5" eb="7">
      <t>コクナイ</t>
    </rPh>
    <rPh sb="7" eb="11">
      <t>シュッカキンガク</t>
    </rPh>
    <rPh sb="12" eb="15">
      <t>レキシテキ</t>
    </rPh>
    <rPh sb="15" eb="17">
      <t>スイイ</t>
    </rPh>
    <rPh sb="18" eb="20">
      <t>タンイ</t>
    </rPh>
    <rPh sb="21" eb="23">
      <t>オクエン</t>
    </rPh>
    <phoneticPr fontId="2"/>
  </si>
  <si>
    <t>電子辞書の海外出荷台数の歴史的推移（単位：万台）</t>
    <rPh sb="0" eb="2">
      <t>デンシ</t>
    </rPh>
    <rPh sb="2" eb="4">
      <t>ジショ</t>
    </rPh>
    <rPh sb="5" eb="7">
      <t>カイガイ</t>
    </rPh>
    <rPh sb="7" eb="9">
      <t>シュッカ</t>
    </rPh>
    <rPh sb="9" eb="11">
      <t>ダイスウ</t>
    </rPh>
    <rPh sb="12" eb="15">
      <t>レキシテキ</t>
    </rPh>
    <rPh sb="15" eb="17">
      <t>スイイ</t>
    </rPh>
    <rPh sb="18" eb="20">
      <t>タンイ</t>
    </rPh>
    <rPh sb="21" eb="22">
      <t>マン</t>
    </rPh>
    <rPh sb="22" eb="23">
      <t>ダイ</t>
    </rPh>
    <phoneticPr fontId="2"/>
  </si>
  <si>
    <t>電子辞書の海外出荷金額の歴史的推移（単位：億円）</t>
    <rPh sb="0" eb="2">
      <t>デンシ</t>
    </rPh>
    <rPh sb="2" eb="4">
      <t>ジショ</t>
    </rPh>
    <rPh sb="7" eb="11">
      <t>シュッカキンガク</t>
    </rPh>
    <rPh sb="12" eb="15">
      <t>レキシテキ</t>
    </rPh>
    <rPh sb="15" eb="17">
      <t>スイイ</t>
    </rPh>
    <rPh sb="18" eb="20">
      <t>タンイ</t>
    </rPh>
    <rPh sb="21" eb="23">
      <t>オクエン</t>
    </rPh>
    <phoneticPr fontId="2"/>
  </si>
  <si>
    <t>電子辞書の平均国内出荷価格の歴史的推移（単位：万円）</t>
    <rPh sb="0" eb="2">
      <t>デンシ</t>
    </rPh>
    <rPh sb="2" eb="4">
      <t>ジショ</t>
    </rPh>
    <rPh sb="5" eb="7">
      <t>ヘイキン</t>
    </rPh>
    <rPh sb="9" eb="11">
      <t>シュッカ</t>
    </rPh>
    <rPh sb="11" eb="13">
      <t>カカク</t>
    </rPh>
    <rPh sb="14" eb="17">
      <t>レキシテキ</t>
    </rPh>
    <rPh sb="17" eb="19">
      <t>スイイ</t>
    </rPh>
    <rPh sb="20" eb="22">
      <t>タンイ</t>
    </rPh>
    <rPh sb="23" eb="24">
      <t>マン</t>
    </rPh>
    <rPh sb="24" eb="25">
      <t>エン</t>
    </rPh>
    <phoneticPr fontId="2"/>
  </si>
  <si>
    <t>電子辞書の国内出荷台数の歴史的推移（単位：万台）</t>
    <rPh sb="0" eb="2">
      <t>デンシ</t>
    </rPh>
    <rPh sb="2" eb="4">
      <t>ジショ</t>
    </rPh>
    <rPh sb="7" eb="9">
      <t>シュッカ</t>
    </rPh>
    <rPh sb="9" eb="11">
      <t>ダイスウ</t>
    </rPh>
    <rPh sb="12" eb="15">
      <t>レキシテキ</t>
    </rPh>
    <rPh sb="15" eb="17">
      <t>スイイ</t>
    </rPh>
    <rPh sb="18" eb="20">
      <t>タンイ</t>
    </rPh>
    <rPh sb="21" eb="22">
      <t>マン</t>
    </rPh>
    <rPh sb="22" eb="23">
      <t>ダイ</t>
    </rPh>
    <phoneticPr fontId="2"/>
  </si>
  <si>
    <t>電子辞書の平均海外出荷価格の歴史的推移（単位：万円）</t>
    <rPh sb="0" eb="2">
      <t>デンシ</t>
    </rPh>
    <rPh sb="2" eb="4">
      <t>ジショ</t>
    </rPh>
    <rPh sb="5" eb="7">
      <t>ヘイキン</t>
    </rPh>
    <rPh sb="9" eb="11">
      <t>シュッカ</t>
    </rPh>
    <rPh sb="11" eb="13">
      <t>カカク</t>
    </rPh>
    <rPh sb="14" eb="17">
      <t>レキシテキ</t>
    </rPh>
    <rPh sb="17" eb="19">
      <t>スイイ</t>
    </rPh>
    <rPh sb="20" eb="22">
      <t>タンイ</t>
    </rPh>
    <rPh sb="23" eb="24">
      <t>マン</t>
    </rPh>
    <rPh sb="24" eb="25">
      <t>エン</t>
    </rPh>
    <phoneticPr fontId="2"/>
  </si>
  <si>
    <t>電子辞書の平均出荷価格の歴史的推移（単位：万円）</t>
    <rPh sb="0" eb="2">
      <t>デンシ</t>
    </rPh>
    <rPh sb="2" eb="4">
      <t>ジショ</t>
    </rPh>
    <rPh sb="5" eb="7">
      <t>ヘイキン</t>
    </rPh>
    <rPh sb="7" eb="9">
      <t>シュッカ</t>
    </rPh>
    <rPh sb="9" eb="11">
      <t>カカク</t>
    </rPh>
    <rPh sb="12" eb="15">
      <t>レキシテキ</t>
    </rPh>
    <rPh sb="15" eb="17">
      <t>スイイ</t>
    </rPh>
    <rPh sb="18" eb="20">
      <t>タンイ</t>
    </rPh>
    <rPh sb="21" eb="22">
      <t>マン</t>
    </rPh>
    <rPh sb="22" eb="23">
      <t>エン</t>
    </rPh>
    <phoneticPr fontId="2"/>
  </si>
  <si>
    <t>課題１．下記の表「電子辞書の出荷実績の歴史的推移2000-2014」の背景が緑色の空欄セル部分に数値を入れなさい。</t>
    <rPh sb="0" eb="2">
      <t>カダイ</t>
    </rPh>
    <rPh sb="4" eb="6">
      <t>カキ</t>
    </rPh>
    <rPh sb="7" eb="8">
      <t>ヒョウ</t>
    </rPh>
    <rPh sb="9" eb="11">
      <t>デンシ</t>
    </rPh>
    <rPh sb="11" eb="13">
      <t>ジショ</t>
    </rPh>
    <rPh sb="14" eb="16">
      <t>シュッカ</t>
    </rPh>
    <rPh sb="16" eb="18">
      <t>ジッセキ</t>
    </rPh>
    <rPh sb="19" eb="22">
      <t>レキシテキ</t>
    </rPh>
    <rPh sb="22" eb="24">
      <t>スイイ</t>
    </rPh>
    <rPh sb="35" eb="37">
      <t>ハイケイ</t>
    </rPh>
    <rPh sb="38" eb="40">
      <t>ミドリイロ</t>
    </rPh>
    <rPh sb="41" eb="43">
      <t>クウラン</t>
    </rPh>
    <rPh sb="45" eb="47">
      <t>ブブン</t>
    </rPh>
    <rPh sb="48" eb="50">
      <t>スウチ</t>
    </rPh>
    <rPh sb="51" eb="52">
      <t>イ</t>
    </rPh>
    <phoneticPr fontId="2"/>
  </si>
  <si>
    <t>課題２．本シートの下部にあるグラフ作成用転記データを利用して、グラフを作成しなさい。</t>
    <rPh sb="0" eb="2">
      <t>カダイ</t>
    </rPh>
    <rPh sb="4" eb="5">
      <t>ホン</t>
    </rPh>
    <rPh sb="9" eb="11">
      <t>カブ</t>
    </rPh>
    <rPh sb="17" eb="20">
      <t>サクセイヨウ</t>
    </rPh>
    <rPh sb="20" eb="22">
      <t>テンキ</t>
    </rPh>
    <rPh sb="26" eb="28">
      <t>リヨウ</t>
    </rPh>
    <rPh sb="35" eb="37">
      <t>サクセイ</t>
    </rPh>
    <phoneticPr fontId="2"/>
  </si>
  <si>
    <t>［データの出典］</t>
    <rPh sb="5" eb="7">
      <t>シュッテン</t>
    </rPh>
    <phoneticPr fontId="2"/>
  </si>
  <si>
    <t>http://www.jbmia.or.jp/statistical_data/download.php?id=69</t>
  </si>
  <si>
    <t>ビジネス機械・情報システム産業協会(2006)「2005年（1-12月）出荷実績」&lt;/a&gt;&lt;/div&gt;</t>
  </si>
  <si>
    <t>http://www.jbmia.or.jp/statistical_data/download.php?id=71</t>
  </si>
  <si>
    <t>ビジネス機械・情報システム産業協会(2007)「2006年（1-12月）出荷実績」&lt;/a&gt;&lt;/div&gt;</t>
  </si>
  <si>
    <t>http://www.jbmia.or.jp/statistical_data/download.php?id=73</t>
  </si>
  <si>
    <t>ビジネス機械・情報システム産業協会(2008)「2007年（1-12月）出荷実績」&lt;/a&gt;&lt;/div&gt;</t>
  </si>
  <si>
    <t>http://www.jbmia.or.jp/statistical_data/download.php?id=75</t>
  </si>
  <si>
    <t>ビジネス機械・情報システム産業協会(2009)「2008年（1-12月）出荷実績」&lt;/a&gt;&lt;/div&gt;</t>
  </si>
  <si>
    <t>http://www.jbmia.or.jp/statistical_data/download.php?id=76</t>
  </si>
  <si>
    <t>ビジネス機械・情報システム産業協会(2010)「2009年（1-12月）出荷実績」</t>
  </si>
  <si>
    <t>2010年2011年需要予測&lt;/a&gt;&lt;/div&gt;</t>
  </si>
  <si>
    <t>http://www.jbmia.or.jp/statistical_data/download.php?id=77</t>
  </si>
  <si>
    <t>ビジネス機械・情報システム産業協会(2011)「2010年（1-12月）出荷実績」&lt;/a&gt;&lt;/div&gt;</t>
  </si>
  <si>
    <t>http://www.jbmia.or.jp/statistical_data/download.php?id=78</t>
  </si>
  <si>
    <t>ビジネス機械・情報システム産業協会(2012)「2011年（1-12月）出荷実績」（訂正）&lt;/a&gt;&lt;/div&gt;</t>
  </si>
  <si>
    <t>http://www.jbmia.or.jp/statistical_data/download.php?id=86</t>
  </si>
  <si>
    <t>ビジネス機械・情報システム産業協会(2013)「事務機械の2012年の会員企業の出荷実績」&lt;/a&gt;&lt;/div&gt;</t>
  </si>
  <si>
    <t>http://www.jbmia.or.jp/statistical_data/download.php?id=94</t>
  </si>
  <si>
    <t>ビジネス機械・情報システム産業協会(2014)「事務機械の2013年の会員企業の出荷実績」&lt;/a&gt;&lt;/div&gt;</t>
  </si>
  <si>
    <t>http://www.jbmia.or.jp/statistical_data/download.php?id=107</t>
  </si>
  <si>
    <t>ビジネス機械・情報システム産業協会(2015)「事務機械の2014年の会員企業の出荷実績」&lt;/a&gt;&lt;/div&gt;</t>
  </si>
  <si>
    <t>ビジネス機械・情報システム産業協会による「事務機械の出荷実績」に関する下記URLのプレスリリース</t>
    <rPh sb="32" eb="33">
      <t>カン</t>
    </rPh>
    <rPh sb="35" eb="37">
      <t>カキ</t>
    </rPh>
    <phoneticPr fontId="2"/>
  </si>
  <si>
    <t>http://www.jbmia.or.jp/statistical_data/download.php?id=69</t>
    <phoneticPr fontId="2"/>
  </si>
  <si>
    <t>http://www.jbmia.or.jp/statistical_data/download.php?id=71</t>
    <phoneticPr fontId="2"/>
  </si>
  <si>
    <t>http://www.jbmia.or.jp/statistical_data/download.php?id=73</t>
    <phoneticPr fontId="2"/>
  </si>
  <si>
    <t>http://www.jbmia.or.jp/statistical_data/download.php?id=75</t>
    <phoneticPr fontId="2"/>
  </si>
  <si>
    <t>http://www.jbmia.or.jp/statistical_data/download.php?id=76</t>
    <phoneticPr fontId="2"/>
  </si>
  <si>
    <t>http://www.jbmia.or.jp/statistical_data/download.php?id=77</t>
    <phoneticPr fontId="2"/>
  </si>
  <si>
    <t>http://www.jbmia.or.jp/statistical_data/download.php?id=78</t>
    <phoneticPr fontId="2"/>
  </si>
  <si>
    <t>http://www.jbmia.or.jp/statistical_data/download.php?id=86</t>
    <phoneticPr fontId="2"/>
  </si>
  <si>
    <t>http://www.jbmia.or.jp/statistical_data/download.php?id=94</t>
    <phoneticPr fontId="2"/>
  </si>
  <si>
    <t>http://www.jbmia.or.jp/statistical_data/download.php?id=107</t>
    <phoneticPr fontId="2"/>
  </si>
  <si>
    <t>平成17年</t>
    <rPh sb="0" eb="2">
      <t>ヘイセイ</t>
    </rPh>
    <rPh sb="4" eb="5">
      <t>ネン</t>
    </rPh>
    <phoneticPr fontId="2"/>
  </si>
  <si>
    <t>http://www.jbmia.or.jp/statistical_data/download.php?id=67</t>
    <phoneticPr fontId="2"/>
  </si>
</sst>
</file>

<file path=xl/styles.xml><?xml version="1.0" encoding="utf-8"?>
<styleSheet xmlns="http://schemas.openxmlformats.org/spreadsheetml/2006/main">
  <numFmts count="3">
    <numFmt numFmtId="176" formatCode="#,##0_);[Red]\(#,##0\)"/>
    <numFmt numFmtId="177" formatCode="0_);[Red]\(0\)"/>
    <numFmt numFmtId="178" formatCode="#,##0.0_);[Red]\(#,##0.0\)"/>
  </numFmts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ial Unicode MS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theme="1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176" fontId="3" fillId="0" borderId="7" xfId="0" applyNumberFormat="1" applyFont="1" applyBorder="1" applyProtection="1">
      <alignment vertical="center"/>
      <protection locked="0"/>
    </xf>
    <xf numFmtId="176" fontId="3" fillId="0" borderId="8" xfId="0" applyNumberFormat="1" applyFont="1" applyBorder="1" applyProtection="1">
      <alignment vertical="center"/>
      <protection locked="0"/>
    </xf>
    <xf numFmtId="178" fontId="3" fillId="0" borderId="6" xfId="1" applyNumberFormat="1" applyFont="1" applyBorder="1" applyProtection="1">
      <alignment vertical="center"/>
    </xf>
    <xf numFmtId="178" fontId="3" fillId="0" borderId="9" xfId="1" applyNumberFormat="1" applyFont="1" applyBorder="1" applyProtection="1">
      <alignment vertical="center"/>
    </xf>
    <xf numFmtId="0" fontId="0" fillId="0" borderId="9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176" fontId="3" fillId="0" borderId="5" xfId="0" applyNumberFormat="1" applyFont="1" applyBorder="1" applyProtection="1">
      <alignment vertical="center"/>
    </xf>
    <xf numFmtId="176" fontId="3" fillId="0" borderId="1" xfId="0" applyNumberFormat="1" applyFont="1" applyBorder="1" applyProtection="1">
      <alignment vertical="center"/>
    </xf>
    <xf numFmtId="176" fontId="3" fillId="0" borderId="7" xfId="0" applyNumberFormat="1" applyFont="1" applyBorder="1" applyProtection="1">
      <alignment vertical="center"/>
    </xf>
    <xf numFmtId="176" fontId="3" fillId="0" borderId="8" xfId="0" applyNumberFormat="1" applyFont="1" applyBorder="1" applyProtection="1">
      <alignment vertical="center"/>
    </xf>
    <xf numFmtId="176" fontId="3" fillId="0" borderId="5" xfId="0" applyNumberFormat="1" applyFont="1" applyBorder="1" applyProtection="1">
      <alignment vertical="center"/>
      <protection locked="0"/>
    </xf>
    <xf numFmtId="176" fontId="3" fillId="0" borderId="1" xfId="0" applyNumberFormat="1" applyFont="1" applyBorder="1" applyProtection="1">
      <alignment vertical="center"/>
      <protection locked="0"/>
    </xf>
    <xf numFmtId="177" fontId="3" fillId="0" borderId="13" xfId="0" applyNumberFormat="1" applyFont="1" applyBorder="1" applyAlignment="1" applyProtection="1">
      <alignment horizontal="center" vertical="center"/>
      <protection locked="0"/>
    </xf>
    <xf numFmtId="177" fontId="3" fillId="0" borderId="14" xfId="0" applyNumberFormat="1" applyFont="1" applyBorder="1" applyAlignment="1" applyProtection="1">
      <alignment horizontal="center" vertical="center"/>
      <protection locked="0"/>
    </xf>
    <xf numFmtId="177" fontId="3" fillId="0" borderId="15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177" fontId="3" fillId="0" borderId="13" xfId="0" applyNumberFormat="1" applyFont="1" applyBorder="1" applyAlignment="1" applyProtection="1">
      <alignment horizontal="center" vertical="center"/>
    </xf>
    <xf numFmtId="176" fontId="3" fillId="0" borderId="14" xfId="0" applyNumberFormat="1" applyFont="1" applyBorder="1" applyAlignment="1" applyProtection="1">
      <alignment horizontal="right" vertical="center"/>
    </xf>
    <xf numFmtId="177" fontId="3" fillId="0" borderId="14" xfId="0" applyNumberFormat="1" applyFont="1" applyBorder="1" applyAlignment="1" applyProtection="1">
      <alignment horizontal="center" vertical="center"/>
    </xf>
    <xf numFmtId="176" fontId="3" fillId="0" borderId="14" xfId="0" applyNumberFormat="1" applyFont="1" applyBorder="1" applyProtection="1">
      <alignment vertical="center"/>
    </xf>
    <xf numFmtId="177" fontId="3" fillId="0" borderId="15" xfId="0" applyNumberFormat="1" applyFont="1" applyBorder="1" applyAlignment="1" applyProtection="1">
      <alignment horizontal="center" vertical="center"/>
    </xf>
    <xf numFmtId="176" fontId="3" fillId="0" borderId="15" xfId="0" applyNumberFormat="1" applyFont="1" applyBorder="1" applyProtection="1">
      <alignment vertical="center"/>
    </xf>
    <xf numFmtId="178" fontId="3" fillId="0" borderId="14" xfId="0" applyNumberFormat="1" applyFont="1" applyBorder="1" applyProtection="1">
      <alignment vertical="center"/>
    </xf>
    <xf numFmtId="178" fontId="3" fillId="0" borderId="15" xfId="0" applyNumberFormat="1" applyFont="1" applyBorder="1" applyProtection="1">
      <alignment vertical="center"/>
    </xf>
    <xf numFmtId="0" fontId="4" fillId="0" borderId="0" xfId="0" applyFont="1" applyAlignment="1" applyProtection="1">
      <alignment vertical="center"/>
      <protection locked="0"/>
    </xf>
    <xf numFmtId="176" fontId="3" fillId="2" borderId="5" xfId="0" applyNumberFormat="1" applyFont="1" applyFill="1" applyBorder="1" applyProtection="1">
      <alignment vertical="center"/>
      <protection locked="0"/>
    </xf>
    <xf numFmtId="176" fontId="3" fillId="2" borderId="1" xfId="0" applyNumberFormat="1" applyFont="1" applyFill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7" fillId="0" borderId="0" xfId="2" applyFont="1" applyAlignme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6" fillId="0" borderId="0" xfId="2" applyAlignment="1" applyProtection="1">
      <alignment horizontal="left" vertical="center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bmia.or.jp/statistical_data/download.php?id=86" TargetMode="External"/><Relationship Id="rId3" Type="http://schemas.openxmlformats.org/officeDocument/2006/relationships/hyperlink" Target="http://www.jbmia.or.jp/statistical_data/download.php?id=73" TargetMode="External"/><Relationship Id="rId7" Type="http://schemas.openxmlformats.org/officeDocument/2006/relationships/hyperlink" Target="http://www.jbmia.or.jp/statistical_data/download.php?id=78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jbmia.or.jp/statistical_data/download.php?id=71" TargetMode="External"/><Relationship Id="rId1" Type="http://schemas.openxmlformats.org/officeDocument/2006/relationships/hyperlink" Target="http://www.jbmia.or.jp/statistical_data/download.php?id=69" TargetMode="External"/><Relationship Id="rId6" Type="http://schemas.openxmlformats.org/officeDocument/2006/relationships/hyperlink" Target="http://www.jbmia.or.jp/statistical_data/download.php?id=77" TargetMode="External"/><Relationship Id="rId11" Type="http://schemas.openxmlformats.org/officeDocument/2006/relationships/hyperlink" Target="http://www.jbmia.or.jp/statistical_data/download.php?id=67" TargetMode="External"/><Relationship Id="rId5" Type="http://schemas.openxmlformats.org/officeDocument/2006/relationships/hyperlink" Target="http://www.jbmia.or.jp/statistical_data/download.php?id=76" TargetMode="External"/><Relationship Id="rId10" Type="http://schemas.openxmlformats.org/officeDocument/2006/relationships/hyperlink" Target="http://www.jbmia.or.jp/statistical_data/download.php?id=107" TargetMode="External"/><Relationship Id="rId4" Type="http://schemas.openxmlformats.org/officeDocument/2006/relationships/hyperlink" Target="http://www.jbmia.or.jp/statistical_data/download.php?id=75" TargetMode="External"/><Relationship Id="rId9" Type="http://schemas.openxmlformats.org/officeDocument/2006/relationships/hyperlink" Target="http://www.jbmia.or.jp/statistical_data/download.php?id=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N201"/>
  <sheetViews>
    <sheetView tabSelected="1" topLeftCell="A15" workbookViewId="0">
      <selection activeCell="C28" sqref="C28"/>
    </sheetView>
  </sheetViews>
  <sheetFormatPr defaultRowHeight="13.2"/>
  <cols>
    <col min="1" max="2" width="8.88671875" style="2"/>
    <col min="3" max="3" width="9.21875" style="1" bestFit="1" customWidth="1"/>
    <col min="4" max="12" width="10.77734375" style="2" customWidth="1"/>
    <col min="13" max="16384" width="8.88671875" style="2"/>
  </cols>
  <sheetData>
    <row r="1" spans="2:12" ht="16.2">
      <c r="B1" s="37" t="s">
        <v>19</v>
      </c>
    </row>
    <row r="2" spans="2:12" ht="16.2">
      <c r="B2" s="37" t="s">
        <v>20</v>
      </c>
    </row>
    <row r="4" spans="2:12" ht="14.4">
      <c r="B4" s="39" t="s">
        <v>6</v>
      </c>
    </row>
    <row r="5" spans="2:12">
      <c r="C5" s="3" t="s">
        <v>7</v>
      </c>
    </row>
    <row r="6" spans="2:12" ht="13.8" thickBot="1"/>
    <row r="7" spans="2:12" ht="19.95" customHeight="1">
      <c r="C7" s="43"/>
      <c r="D7" s="40" t="s">
        <v>2</v>
      </c>
      <c r="E7" s="41"/>
      <c r="F7" s="42"/>
      <c r="G7" s="40" t="s">
        <v>3</v>
      </c>
      <c r="H7" s="41"/>
      <c r="I7" s="42"/>
      <c r="J7" s="40" t="s">
        <v>5</v>
      </c>
      <c r="K7" s="41"/>
      <c r="L7" s="42"/>
    </row>
    <row r="8" spans="2:12" ht="19.95" customHeight="1" thickBot="1">
      <c r="C8" s="44"/>
      <c r="D8" s="5" t="s">
        <v>0</v>
      </c>
      <c r="E8" s="6" t="s">
        <v>1</v>
      </c>
      <c r="F8" s="7" t="s">
        <v>4</v>
      </c>
      <c r="G8" s="5" t="s">
        <v>0</v>
      </c>
      <c r="H8" s="6" t="s">
        <v>1</v>
      </c>
      <c r="I8" s="12" t="s">
        <v>4</v>
      </c>
      <c r="J8" s="13" t="s">
        <v>0</v>
      </c>
      <c r="K8" s="14" t="s">
        <v>1</v>
      </c>
      <c r="L8" s="12" t="s">
        <v>4</v>
      </c>
    </row>
    <row r="9" spans="2:12" ht="19.95" customHeight="1">
      <c r="C9" s="21">
        <v>2002</v>
      </c>
      <c r="D9" s="19">
        <f>ROUND(+D10/1.461/10,0)*10</f>
        <v>18110</v>
      </c>
      <c r="E9" s="20">
        <f>ROUND(+E10/1.07/1000,0)*1000</f>
        <v>1907000</v>
      </c>
      <c r="F9" s="10">
        <f t="shared" ref="F9" si="0">IF(ISBLANK(+D9),"",IF(ISBLANK(+E9),"",+D9*100/+E9))</f>
        <v>0.94965915049816463</v>
      </c>
      <c r="G9" s="19">
        <f>ROUND(+G10/64.286,0)</f>
        <v>7</v>
      </c>
      <c r="H9" s="20">
        <f>ROUND(+H10/20.835,0)</f>
        <v>2285</v>
      </c>
      <c r="I9" s="10">
        <f t="shared" ref="I9" si="1">IF(ISBLANK(+G9),"",IF(ISBLANK(+H9),"",+G9*100/+H9))</f>
        <v>0.30634573304157547</v>
      </c>
      <c r="J9" s="15">
        <f t="shared" ref="J9" si="2">IF(ISBLANK(+D9),"",IF(ISBLANK(+G9),"",+D9+G9))</f>
        <v>18117</v>
      </c>
      <c r="K9" s="16">
        <f t="shared" ref="K9" si="3">IF(ISBLANK(+E9),"",IF(ISBLANK(+H9),"",+E9+H9))</f>
        <v>1909285</v>
      </c>
      <c r="L9" s="10">
        <f t="shared" ref="L9" si="4">IF(ISNUMBER(+J9),IF(ISNUMBER(+K9),+J9*100/+K9,""),"")</f>
        <v>0.94888924387925322</v>
      </c>
    </row>
    <row r="10" spans="2:12" ht="19.95" customHeight="1">
      <c r="C10" s="22">
        <v>2003</v>
      </c>
      <c r="D10" s="19">
        <v>26457</v>
      </c>
      <c r="E10" s="20">
        <v>2040395</v>
      </c>
      <c r="F10" s="10">
        <f t="shared" ref="F10:F20" si="5">IF(ISBLANK(+D10),"",IF(ISBLANK(+E10),"",+D10*100/+E10))</f>
        <v>1.2966606956006068</v>
      </c>
      <c r="G10" s="19">
        <v>450</v>
      </c>
      <c r="H10" s="20">
        <v>47607</v>
      </c>
      <c r="I10" s="10">
        <f t="shared" ref="I10:I20" si="6">IF(ISBLANK(+G10),"",IF(ISBLANK(+H10),"",+G10*100/+H10))</f>
        <v>0.94523914550381249</v>
      </c>
      <c r="J10" s="15">
        <f t="shared" ref="J10:J20" si="7">IF(ISBLANK(+D10),"",IF(ISBLANK(+G10),"",+D10+G10))</f>
        <v>26907</v>
      </c>
      <c r="K10" s="16">
        <f t="shared" ref="K10:K20" si="8">IF(ISBLANK(+E10),"",IF(ISBLANK(+H10),"",+E10+H10))</f>
        <v>2088002</v>
      </c>
      <c r="L10" s="10">
        <f t="shared" ref="L10:L20" si="9">IF(ISNUMBER(+J10),IF(ISNUMBER(+K10),+J10*100/+K10,""),"")</f>
        <v>1.2886481909500087</v>
      </c>
    </row>
    <row r="11" spans="2:12" ht="19.95" customHeight="1">
      <c r="C11" s="22">
        <v>2004</v>
      </c>
      <c r="D11" s="19">
        <v>33416</v>
      </c>
      <c r="E11" s="20">
        <v>2383819</v>
      </c>
      <c r="F11" s="10">
        <f t="shared" si="5"/>
        <v>1.401784279762851</v>
      </c>
      <c r="G11" s="19">
        <v>1225</v>
      </c>
      <c r="H11" s="20">
        <v>141121</v>
      </c>
      <c r="I11" s="10">
        <f t="shared" si="6"/>
        <v>0.86804940441181677</v>
      </c>
      <c r="J11" s="15">
        <f t="shared" si="7"/>
        <v>34641</v>
      </c>
      <c r="K11" s="16">
        <f t="shared" si="8"/>
        <v>2524940</v>
      </c>
      <c r="L11" s="10">
        <f t="shared" si="9"/>
        <v>1.3719533929519117</v>
      </c>
    </row>
    <row r="12" spans="2:12" ht="19.95" customHeight="1">
      <c r="C12" s="22">
        <v>2005</v>
      </c>
      <c r="D12" s="19">
        <v>34183</v>
      </c>
      <c r="E12" s="20">
        <v>2383000</v>
      </c>
      <c r="F12" s="10">
        <f t="shared" si="5"/>
        <v>1.4344523709609736</v>
      </c>
      <c r="G12" s="19">
        <v>1377</v>
      </c>
      <c r="H12" s="20">
        <v>175000</v>
      </c>
      <c r="I12" s="10">
        <f t="shared" si="6"/>
        <v>0.78685714285714281</v>
      </c>
      <c r="J12" s="15">
        <f t="shared" si="7"/>
        <v>35560</v>
      </c>
      <c r="K12" s="16">
        <f t="shared" si="8"/>
        <v>2558000</v>
      </c>
      <c r="L12" s="10">
        <f t="shared" si="9"/>
        <v>1.3901485535574667</v>
      </c>
    </row>
    <row r="13" spans="2:12" ht="19.95" customHeight="1">
      <c r="C13" s="22">
        <v>2006</v>
      </c>
      <c r="D13" s="35"/>
      <c r="E13" s="36"/>
      <c r="F13" s="10" t="str">
        <f t="shared" si="5"/>
        <v/>
      </c>
      <c r="G13" s="35"/>
      <c r="H13" s="36"/>
      <c r="I13" s="10" t="str">
        <f t="shared" si="6"/>
        <v/>
      </c>
      <c r="J13" s="15" t="str">
        <f t="shared" si="7"/>
        <v/>
      </c>
      <c r="K13" s="16" t="str">
        <f t="shared" si="8"/>
        <v/>
      </c>
      <c r="L13" s="10" t="str">
        <f t="shared" si="9"/>
        <v/>
      </c>
    </row>
    <row r="14" spans="2:12" ht="19.95" customHeight="1">
      <c r="C14" s="22">
        <v>2007</v>
      </c>
      <c r="D14" s="35"/>
      <c r="E14" s="36"/>
      <c r="F14" s="10" t="str">
        <f t="shared" si="5"/>
        <v/>
      </c>
      <c r="G14" s="35"/>
      <c r="H14" s="36"/>
      <c r="I14" s="10" t="str">
        <f t="shared" si="6"/>
        <v/>
      </c>
      <c r="J14" s="15" t="str">
        <f t="shared" si="7"/>
        <v/>
      </c>
      <c r="K14" s="16" t="str">
        <f t="shared" si="8"/>
        <v/>
      </c>
      <c r="L14" s="10" t="str">
        <f t="shared" si="9"/>
        <v/>
      </c>
    </row>
    <row r="15" spans="2:12" ht="19.95" customHeight="1">
      <c r="C15" s="22">
        <v>2008</v>
      </c>
      <c r="D15" s="35"/>
      <c r="E15" s="36"/>
      <c r="F15" s="10" t="str">
        <f t="shared" si="5"/>
        <v/>
      </c>
      <c r="G15" s="35"/>
      <c r="H15" s="36"/>
      <c r="I15" s="10" t="str">
        <f t="shared" si="6"/>
        <v/>
      </c>
      <c r="J15" s="15" t="str">
        <f t="shared" si="7"/>
        <v/>
      </c>
      <c r="K15" s="16" t="str">
        <f t="shared" si="8"/>
        <v/>
      </c>
      <c r="L15" s="10" t="str">
        <f t="shared" si="9"/>
        <v/>
      </c>
    </row>
    <row r="16" spans="2:12" ht="19.95" customHeight="1">
      <c r="C16" s="22">
        <v>2009</v>
      </c>
      <c r="D16" s="35"/>
      <c r="E16" s="36"/>
      <c r="F16" s="10" t="str">
        <f t="shared" si="5"/>
        <v/>
      </c>
      <c r="G16" s="35"/>
      <c r="H16" s="36"/>
      <c r="I16" s="10" t="str">
        <f t="shared" si="6"/>
        <v/>
      </c>
      <c r="J16" s="15" t="str">
        <f t="shared" si="7"/>
        <v/>
      </c>
      <c r="K16" s="16" t="str">
        <f t="shared" si="8"/>
        <v/>
      </c>
      <c r="L16" s="10" t="str">
        <f t="shared" si="9"/>
        <v/>
      </c>
    </row>
    <row r="17" spans="2:14" ht="19.95" customHeight="1">
      <c r="C17" s="22">
        <v>2010</v>
      </c>
      <c r="D17" s="35"/>
      <c r="E17" s="36"/>
      <c r="F17" s="10" t="str">
        <f t="shared" si="5"/>
        <v/>
      </c>
      <c r="G17" s="35"/>
      <c r="H17" s="36"/>
      <c r="I17" s="10" t="str">
        <f t="shared" si="6"/>
        <v/>
      </c>
      <c r="J17" s="15" t="str">
        <f t="shared" si="7"/>
        <v/>
      </c>
      <c r="K17" s="16" t="str">
        <f t="shared" si="8"/>
        <v/>
      </c>
      <c r="L17" s="10" t="str">
        <f t="shared" si="9"/>
        <v/>
      </c>
    </row>
    <row r="18" spans="2:14" ht="19.95" customHeight="1">
      <c r="C18" s="22">
        <v>2011</v>
      </c>
      <c r="D18" s="35"/>
      <c r="E18" s="36"/>
      <c r="F18" s="10" t="str">
        <f t="shared" si="5"/>
        <v/>
      </c>
      <c r="G18" s="35"/>
      <c r="H18" s="36"/>
      <c r="I18" s="10" t="str">
        <f t="shared" si="6"/>
        <v/>
      </c>
      <c r="J18" s="15" t="str">
        <f t="shared" si="7"/>
        <v/>
      </c>
      <c r="K18" s="16" t="str">
        <f t="shared" si="8"/>
        <v/>
      </c>
      <c r="L18" s="10" t="str">
        <f t="shared" si="9"/>
        <v/>
      </c>
    </row>
    <row r="19" spans="2:14" ht="19.95" customHeight="1">
      <c r="C19" s="22">
        <v>2012</v>
      </c>
      <c r="D19" s="35"/>
      <c r="E19" s="36"/>
      <c r="F19" s="10" t="str">
        <f t="shared" si="5"/>
        <v/>
      </c>
      <c r="G19" s="35"/>
      <c r="H19" s="36"/>
      <c r="I19" s="10" t="str">
        <f t="shared" si="6"/>
        <v/>
      </c>
      <c r="J19" s="15" t="str">
        <f t="shared" si="7"/>
        <v/>
      </c>
      <c r="K19" s="16" t="str">
        <f t="shared" si="8"/>
        <v/>
      </c>
      <c r="L19" s="10" t="str">
        <f t="shared" si="9"/>
        <v/>
      </c>
    </row>
    <row r="20" spans="2:14" ht="19.95" customHeight="1">
      <c r="C20" s="22">
        <v>2013</v>
      </c>
      <c r="D20" s="35"/>
      <c r="E20" s="36"/>
      <c r="F20" s="10" t="str">
        <f t="shared" si="5"/>
        <v/>
      </c>
      <c r="G20" s="35"/>
      <c r="H20" s="36"/>
      <c r="I20" s="10" t="str">
        <f t="shared" si="6"/>
        <v/>
      </c>
      <c r="J20" s="15" t="str">
        <f t="shared" si="7"/>
        <v/>
      </c>
      <c r="K20" s="16" t="str">
        <f t="shared" si="8"/>
        <v/>
      </c>
      <c r="L20" s="10" t="str">
        <f t="shared" si="9"/>
        <v/>
      </c>
    </row>
    <row r="21" spans="2:14" ht="19.95" customHeight="1" thickBot="1">
      <c r="C21" s="23">
        <v>2014</v>
      </c>
      <c r="D21" s="8">
        <v>24242</v>
      </c>
      <c r="E21" s="9">
        <v>1389584</v>
      </c>
      <c r="F21" s="11">
        <f>IF(ISBLANK(+D21),"",IF(ISBLANK(+E21),"",+D21*100/+E21))</f>
        <v>1.7445508871719881</v>
      </c>
      <c r="G21" s="8">
        <v>699</v>
      </c>
      <c r="H21" s="9">
        <v>66868</v>
      </c>
      <c r="I21" s="11">
        <f>IF(ISBLANK(+G21),"",IF(ISBLANK(+H21),"",+G21*100/+H21))</f>
        <v>1.0453430639468804</v>
      </c>
      <c r="J21" s="17">
        <v>24941</v>
      </c>
      <c r="K21" s="18">
        <v>1456452</v>
      </c>
      <c r="L21" s="11">
        <f>IF(ISNUMBER(+J21),IF(ISNUMBER(+K21),+J21*100/+K21,""),"")</f>
        <v>1.7124491572671121</v>
      </c>
    </row>
    <row r="23" spans="2:14" ht="39" customHeight="1">
      <c r="C23" s="45" t="s">
        <v>8</v>
      </c>
      <c r="D23" s="46"/>
      <c r="E23" s="46"/>
      <c r="F23" s="46"/>
      <c r="G23" s="46"/>
      <c r="H23" s="46"/>
      <c r="I23" s="46"/>
      <c r="J23" s="46"/>
      <c r="K23" s="46"/>
      <c r="L23" s="46"/>
    </row>
    <row r="25" spans="2:14">
      <c r="B25" s="3" t="s">
        <v>21</v>
      </c>
      <c r="C25" s="2"/>
    </row>
    <row r="26" spans="2:14">
      <c r="C26" s="3" t="s">
        <v>43</v>
      </c>
      <c r="M26" s="2" t="s">
        <v>54</v>
      </c>
      <c r="N26" s="2">
        <v>2005</v>
      </c>
    </row>
    <row r="27" spans="2:14">
      <c r="C27" s="47" t="s">
        <v>55</v>
      </c>
    </row>
    <row r="28" spans="2:14">
      <c r="C28" s="38" t="s">
        <v>44</v>
      </c>
    </row>
    <row r="29" spans="2:14">
      <c r="C29" s="38" t="s">
        <v>45</v>
      </c>
    </row>
    <row r="30" spans="2:14">
      <c r="C30" s="38" t="s">
        <v>46</v>
      </c>
    </row>
    <row r="31" spans="2:14">
      <c r="C31" s="38" t="s">
        <v>47</v>
      </c>
    </row>
    <row r="32" spans="2:14">
      <c r="C32" s="38" t="s">
        <v>48</v>
      </c>
    </row>
    <row r="33" spans="2:12">
      <c r="C33" s="38" t="s">
        <v>49</v>
      </c>
    </row>
    <row r="34" spans="2:12">
      <c r="C34" s="38" t="s">
        <v>50</v>
      </c>
    </row>
    <row r="35" spans="2:12">
      <c r="C35" s="38" t="s">
        <v>51</v>
      </c>
    </row>
    <row r="36" spans="2:12">
      <c r="C36" s="38" t="s">
        <v>52</v>
      </c>
    </row>
    <row r="37" spans="2:12">
      <c r="C37" s="38" t="s">
        <v>53</v>
      </c>
    </row>
    <row r="38" spans="2:12">
      <c r="C38" s="2"/>
    </row>
    <row r="40" spans="2:12">
      <c r="B40" s="34" t="s">
        <v>9</v>
      </c>
      <c r="C40" s="2"/>
    </row>
    <row r="42" spans="2:12">
      <c r="C42" s="24" t="s">
        <v>12</v>
      </c>
    </row>
    <row r="43" spans="2:12" ht="13.8" thickBot="1"/>
    <row r="44" spans="2:12" ht="13.8" thickBot="1">
      <c r="C44" s="4"/>
      <c r="D44" s="25" t="str">
        <f>+C42</f>
        <v>電子辞書の国内出荷金額の歴史的推移（単位：億円）</v>
      </c>
      <c r="F44"/>
      <c r="G44"/>
    </row>
    <row r="45" spans="2:12" ht="15.6">
      <c r="C45" s="26">
        <v>2002</v>
      </c>
      <c r="D45" s="27">
        <f t="shared" ref="D45:D48" si="10">+D9/100</f>
        <v>181.1</v>
      </c>
      <c r="F45"/>
      <c r="G45"/>
      <c r="H45"/>
      <c r="I45"/>
      <c r="J45"/>
      <c r="K45"/>
      <c r="L45"/>
    </row>
    <row r="46" spans="2:12" ht="15.6">
      <c r="C46" s="28">
        <v>2003</v>
      </c>
      <c r="D46" s="29">
        <f t="shared" si="10"/>
        <v>264.57</v>
      </c>
      <c r="F46"/>
      <c r="G46"/>
      <c r="H46"/>
      <c r="I46"/>
      <c r="J46"/>
      <c r="K46"/>
      <c r="L46"/>
    </row>
    <row r="47" spans="2:12" ht="15.6">
      <c r="C47" s="28">
        <v>2004</v>
      </c>
      <c r="D47" s="29">
        <f t="shared" si="10"/>
        <v>334.16</v>
      </c>
      <c r="F47"/>
      <c r="G47"/>
      <c r="H47"/>
      <c r="I47"/>
      <c r="J47"/>
      <c r="K47"/>
      <c r="L47"/>
    </row>
    <row r="48" spans="2:12" ht="15.6">
      <c r="C48" s="28">
        <v>2005</v>
      </c>
      <c r="D48" s="29">
        <f t="shared" si="10"/>
        <v>341.83</v>
      </c>
      <c r="F48"/>
      <c r="G48"/>
      <c r="H48"/>
      <c r="I48"/>
      <c r="J48"/>
      <c r="K48"/>
      <c r="L48"/>
    </row>
    <row r="49" spans="3:12" ht="15.6">
      <c r="C49" s="28">
        <v>2006</v>
      </c>
      <c r="D49" s="29">
        <f>+D13/100</f>
        <v>0</v>
      </c>
      <c r="F49"/>
      <c r="G49"/>
      <c r="H49"/>
      <c r="I49"/>
      <c r="J49"/>
      <c r="K49"/>
      <c r="L49"/>
    </row>
    <row r="50" spans="3:12" ht="15.6">
      <c r="C50" s="28">
        <v>2007</v>
      </c>
      <c r="D50" s="29">
        <f t="shared" ref="D50:D57" si="11">+D14/100</f>
        <v>0</v>
      </c>
      <c r="F50"/>
      <c r="G50"/>
      <c r="H50"/>
      <c r="I50"/>
      <c r="J50"/>
      <c r="K50"/>
      <c r="L50"/>
    </row>
    <row r="51" spans="3:12" ht="15.6">
      <c r="C51" s="28">
        <v>2008</v>
      </c>
      <c r="D51" s="29">
        <f t="shared" si="11"/>
        <v>0</v>
      </c>
      <c r="F51"/>
      <c r="G51"/>
      <c r="H51"/>
      <c r="I51"/>
      <c r="J51"/>
      <c r="K51"/>
      <c r="L51"/>
    </row>
    <row r="52" spans="3:12" ht="15.6">
      <c r="C52" s="28">
        <v>2009</v>
      </c>
      <c r="D52" s="29">
        <f t="shared" si="11"/>
        <v>0</v>
      </c>
      <c r="F52"/>
      <c r="G52"/>
      <c r="H52"/>
      <c r="I52"/>
      <c r="J52"/>
      <c r="K52"/>
      <c r="L52"/>
    </row>
    <row r="53" spans="3:12" ht="15.6">
      <c r="C53" s="28">
        <v>2010</v>
      </c>
      <c r="D53" s="29">
        <f t="shared" si="11"/>
        <v>0</v>
      </c>
      <c r="F53"/>
      <c r="G53"/>
      <c r="H53"/>
      <c r="I53"/>
      <c r="J53"/>
      <c r="K53"/>
      <c r="L53"/>
    </row>
    <row r="54" spans="3:12" ht="15.6">
      <c r="C54" s="28">
        <v>2011</v>
      </c>
      <c r="D54" s="29">
        <f t="shared" si="11"/>
        <v>0</v>
      </c>
      <c r="F54"/>
      <c r="G54"/>
      <c r="H54"/>
      <c r="I54"/>
      <c r="J54"/>
      <c r="K54"/>
      <c r="L54"/>
    </row>
    <row r="55" spans="3:12" ht="15.6">
      <c r="C55" s="28">
        <v>2012</v>
      </c>
      <c r="D55" s="29">
        <f t="shared" si="11"/>
        <v>0</v>
      </c>
      <c r="F55"/>
      <c r="G55"/>
      <c r="H55"/>
      <c r="I55"/>
      <c r="J55"/>
      <c r="K55"/>
      <c r="L55"/>
    </row>
    <row r="56" spans="3:12" ht="15.6">
      <c r="C56" s="28">
        <v>2013</v>
      </c>
      <c r="D56" s="29">
        <f t="shared" si="11"/>
        <v>0</v>
      </c>
      <c r="F56"/>
      <c r="G56"/>
      <c r="H56"/>
      <c r="I56"/>
      <c r="J56"/>
      <c r="K56"/>
      <c r="L56"/>
    </row>
    <row r="57" spans="3:12" ht="16.2" thickBot="1">
      <c r="C57" s="30">
        <v>2014</v>
      </c>
      <c r="D57" s="31">
        <f t="shared" si="11"/>
        <v>242.42</v>
      </c>
      <c r="F57"/>
      <c r="G57"/>
      <c r="H57"/>
      <c r="I57"/>
      <c r="J57"/>
      <c r="K57"/>
      <c r="L57"/>
    </row>
    <row r="60" spans="3:12">
      <c r="C60" s="24" t="s">
        <v>16</v>
      </c>
    </row>
    <row r="61" spans="3:12" ht="13.8" thickBot="1">
      <c r="C61" s="24"/>
    </row>
    <row r="62" spans="3:12" ht="13.8" thickBot="1">
      <c r="D62" s="25" t="str">
        <f>+C60</f>
        <v>電子辞書の国内出荷台数の歴史的推移（単位：万台）</v>
      </c>
    </row>
    <row r="63" spans="3:12" ht="15.6">
      <c r="C63" s="26">
        <v>2002</v>
      </c>
      <c r="D63" s="29">
        <f t="shared" ref="D63:D66" si="12">+E9/10000</f>
        <v>190.7</v>
      </c>
    </row>
    <row r="64" spans="3:12" ht="15.6">
      <c r="C64" s="28">
        <v>2003</v>
      </c>
      <c r="D64" s="29">
        <f t="shared" si="12"/>
        <v>204.0395</v>
      </c>
    </row>
    <row r="65" spans="3:4" ht="15.6">
      <c r="C65" s="28">
        <v>2004</v>
      </c>
      <c r="D65" s="29">
        <f t="shared" si="12"/>
        <v>238.3819</v>
      </c>
    </row>
    <row r="66" spans="3:4" ht="15.6">
      <c r="C66" s="28">
        <v>2005</v>
      </c>
      <c r="D66" s="29">
        <f t="shared" si="12"/>
        <v>238.3</v>
      </c>
    </row>
    <row r="67" spans="3:4" ht="15.6">
      <c r="C67" s="28">
        <v>2006</v>
      </c>
      <c r="D67" s="29">
        <f>+E13/10000</f>
        <v>0</v>
      </c>
    </row>
    <row r="68" spans="3:4" ht="15.6">
      <c r="C68" s="28">
        <v>2007</v>
      </c>
      <c r="D68" s="29">
        <f t="shared" ref="D68:D75" si="13">+E14/10000</f>
        <v>0</v>
      </c>
    </row>
    <row r="69" spans="3:4" ht="15.6">
      <c r="C69" s="28">
        <v>2008</v>
      </c>
      <c r="D69" s="29">
        <f t="shared" si="13"/>
        <v>0</v>
      </c>
    </row>
    <row r="70" spans="3:4" ht="15.6">
      <c r="C70" s="28">
        <v>2009</v>
      </c>
      <c r="D70" s="29">
        <f t="shared" si="13"/>
        <v>0</v>
      </c>
    </row>
    <row r="71" spans="3:4" ht="15.6">
      <c r="C71" s="28">
        <v>2010</v>
      </c>
      <c r="D71" s="29">
        <f t="shared" si="13"/>
        <v>0</v>
      </c>
    </row>
    <row r="72" spans="3:4" ht="15.6">
      <c r="C72" s="28">
        <v>2011</v>
      </c>
      <c r="D72" s="29">
        <f t="shared" si="13"/>
        <v>0</v>
      </c>
    </row>
    <row r="73" spans="3:4" ht="15.6">
      <c r="C73" s="28">
        <v>2012</v>
      </c>
      <c r="D73" s="29">
        <f t="shared" si="13"/>
        <v>0</v>
      </c>
    </row>
    <row r="74" spans="3:4" ht="15.6">
      <c r="C74" s="28">
        <v>2013</v>
      </c>
      <c r="D74" s="29">
        <f t="shared" si="13"/>
        <v>0</v>
      </c>
    </row>
    <row r="75" spans="3:4" ht="16.2" thickBot="1">
      <c r="C75" s="30">
        <v>2014</v>
      </c>
      <c r="D75" s="31">
        <f t="shared" si="13"/>
        <v>138.95840000000001</v>
      </c>
    </row>
    <row r="78" spans="3:4">
      <c r="C78" s="24" t="s">
        <v>15</v>
      </c>
    </row>
    <row r="79" spans="3:4" ht="13.8" thickBot="1">
      <c r="C79" s="24"/>
    </row>
    <row r="80" spans="3:4" ht="13.8" thickBot="1">
      <c r="D80" s="25" t="str">
        <f>+C78</f>
        <v>電子辞書の平均国内出荷価格の歴史的推移（単位：万円）</v>
      </c>
    </row>
    <row r="81" spans="3:4" ht="15.6">
      <c r="C81" s="26">
        <v>2002</v>
      </c>
      <c r="D81" s="32">
        <f>+F9</f>
        <v>0.94965915049816463</v>
      </c>
    </row>
    <row r="82" spans="3:4" ht="15.6">
      <c r="C82" s="28">
        <v>2003</v>
      </c>
      <c r="D82" s="32">
        <f t="shared" ref="D82:D93" si="14">+F10</f>
        <v>1.2966606956006068</v>
      </c>
    </row>
    <row r="83" spans="3:4" ht="15.6">
      <c r="C83" s="28">
        <v>2004</v>
      </c>
      <c r="D83" s="32">
        <f t="shared" si="14"/>
        <v>1.401784279762851</v>
      </c>
    </row>
    <row r="84" spans="3:4" ht="15.6">
      <c r="C84" s="28">
        <v>2005</v>
      </c>
      <c r="D84" s="32">
        <f t="shared" si="14"/>
        <v>1.4344523709609736</v>
      </c>
    </row>
    <row r="85" spans="3:4" ht="15.6">
      <c r="C85" s="28">
        <v>2006</v>
      </c>
      <c r="D85" s="32" t="str">
        <f t="shared" si="14"/>
        <v/>
      </c>
    </row>
    <row r="86" spans="3:4" ht="15.6">
      <c r="C86" s="28">
        <v>2007</v>
      </c>
      <c r="D86" s="32" t="str">
        <f t="shared" si="14"/>
        <v/>
      </c>
    </row>
    <row r="87" spans="3:4" ht="15.6">
      <c r="C87" s="28">
        <v>2008</v>
      </c>
      <c r="D87" s="32" t="str">
        <f t="shared" si="14"/>
        <v/>
      </c>
    </row>
    <row r="88" spans="3:4" ht="15.6">
      <c r="C88" s="28">
        <v>2009</v>
      </c>
      <c r="D88" s="32" t="str">
        <f t="shared" si="14"/>
        <v/>
      </c>
    </row>
    <row r="89" spans="3:4" ht="15.6">
      <c r="C89" s="28">
        <v>2010</v>
      </c>
      <c r="D89" s="32" t="str">
        <f t="shared" si="14"/>
        <v/>
      </c>
    </row>
    <row r="90" spans="3:4" ht="15.6">
      <c r="C90" s="28">
        <v>2011</v>
      </c>
      <c r="D90" s="32" t="str">
        <f t="shared" si="14"/>
        <v/>
      </c>
    </row>
    <row r="91" spans="3:4" ht="15.6">
      <c r="C91" s="28">
        <v>2012</v>
      </c>
      <c r="D91" s="32" t="str">
        <f t="shared" si="14"/>
        <v/>
      </c>
    </row>
    <row r="92" spans="3:4" ht="15.6">
      <c r="C92" s="28">
        <v>2013</v>
      </c>
      <c r="D92" s="32" t="str">
        <f t="shared" si="14"/>
        <v/>
      </c>
    </row>
    <row r="93" spans="3:4" ht="16.2" thickBot="1">
      <c r="C93" s="30">
        <v>2014</v>
      </c>
      <c r="D93" s="33">
        <f t="shared" si="14"/>
        <v>1.7445508871719881</v>
      </c>
    </row>
    <row r="96" spans="3:4">
      <c r="C96" s="24" t="s">
        <v>14</v>
      </c>
    </row>
    <row r="97" spans="3:4" ht="13.8" thickBot="1"/>
    <row r="98" spans="3:4" ht="13.8" thickBot="1">
      <c r="C98" s="4"/>
      <c r="D98" s="25" t="str">
        <f>+C96</f>
        <v>電子辞書の海外出荷金額の歴史的推移（単位：億円）</v>
      </c>
    </row>
    <row r="99" spans="3:4" ht="15.6">
      <c r="C99" s="26">
        <v>2002</v>
      </c>
      <c r="D99" s="27">
        <f t="shared" ref="D99:D111" si="15">+G9/100</f>
        <v>7.0000000000000007E-2</v>
      </c>
    </row>
    <row r="100" spans="3:4" ht="15.6">
      <c r="C100" s="28">
        <v>2003</v>
      </c>
      <c r="D100" s="29">
        <f t="shared" si="15"/>
        <v>4.5</v>
      </c>
    </row>
    <row r="101" spans="3:4" ht="15.6">
      <c r="C101" s="28">
        <v>2004</v>
      </c>
      <c r="D101" s="29">
        <f t="shared" si="15"/>
        <v>12.25</v>
      </c>
    </row>
    <row r="102" spans="3:4" ht="15.6">
      <c r="C102" s="28">
        <v>2005</v>
      </c>
      <c r="D102" s="29">
        <f t="shared" si="15"/>
        <v>13.77</v>
      </c>
    </row>
    <row r="103" spans="3:4" ht="15.6">
      <c r="C103" s="28">
        <v>2006</v>
      </c>
      <c r="D103" s="29">
        <f t="shared" si="15"/>
        <v>0</v>
      </c>
    </row>
    <row r="104" spans="3:4" ht="15.6">
      <c r="C104" s="28">
        <v>2007</v>
      </c>
      <c r="D104" s="29">
        <f t="shared" si="15"/>
        <v>0</v>
      </c>
    </row>
    <row r="105" spans="3:4" ht="15.6">
      <c r="C105" s="28">
        <v>2008</v>
      </c>
      <c r="D105" s="29">
        <f t="shared" si="15"/>
        <v>0</v>
      </c>
    </row>
    <row r="106" spans="3:4" ht="15.6">
      <c r="C106" s="28">
        <v>2009</v>
      </c>
      <c r="D106" s="29">
        <f t="shared" si="15"/>
        <v>0</v>
      </c>
    </row>
    <row r="107" spans="3:4" ht="15.6">
      <c r="C107" s="28">
        <v>2010</v>
      </c>
      <c r="D107" s="29">
        <f t="shared" si="15"/>
        <v>0</v>
      </c>
    </row>
    <row r="108" spans="3:4" ht="15.6">
      <c r="C108" s="28">
        <v>2011</v>
      </c>
      <c r="D108" s="29">
        <f t="shared" si="15"/>
        <v>0</v>
      </c>
    </row>
    <row r="109" spans="3:4" ht="15.6">
      <c r="C109" s="28">
        <v>2012</v>
      </c>
      <c r="D109" s="29">
        <f t="shared" si="15"/>
        <v>0</v>
      </c>
    </row>
    <row r="110" spans="3:4" ht="15.6">
      <c r="C110" s="28">
        <v>2013</v>
      </c>
      <c r="D110" s="29">
        <f t="shared" si="15"/>
        <v>0</v>
      </c>
    </row>
    <row r="111" spans="3:4" ht="16.2" thickBot="1">
      <c r="C111" s="30">
        <v>2014</v>
      </c>
      <c r="D111" s="31">
        <f t="shared" si="15"/>
        <v>6.99</v>
      </c>
    </row>
    <row r="114" spans="3:4">
      <c r="C114" s="24" t="s">
        <v>13</v>
      </c>
    </row>
    <row r="115" spans="3:4" ht="13.8" thickBot="1">
      <c r="C115" s="24"/>
    </row>
    <row r="116" spans="3:4" ht="13.8" thickBot="1">
      <c r="D116" s="25" t="str">
        <f>+C114</f>
        <v>電子辞書の海外出荷台数の歴史的推移（単位：万台）</v>
      </c>
    </row>
    <row r="117" spans="3:4" ht="15.6">
      <c r="C117" s="26">
        <v>2002</v>
      </c>
      <c r="D117" s="29">
        <f t="shared" ref="D117:D129" si="16">+H9/10000</f>
        <v>0.22850000000000001</v>
      </c>
    </row>
    <row r="118" spans="3:4" ht="15.6">
      <c r="C118" s="28">
        <v>2003</v>
      </c>
      <c r="D118" s="29">
        <f t="shared" si="16"/>
        <v>4.7606999999999999</v>
      </c>
    </row>
    <row r="119" spans="3:4" ht="15.6">
      <c r="C119" s="28">
        <v>2004</v>
      </c>
      <c r="D119" s="29">
        <f t="shared" si="16"/>
        <v>14.1121</v>
      </c>
    </row>
    <row r="120" spans="3:4" ht="15.6">
      <c r="C120" s="28">
        <v>2005</v>
      </c>
      <c r="D120" s="29">
        <f t="shared" si="16"/>
        <v>17.5</v>
      </c>
    </row>
    <row r="121" spans="3:4" ht="15.6">
      <c r="C121" s="28">
        <v>2006</v>
      </c>
      <c r="D121" s="29">
        <f t="shared" si="16"/>
        <v>0</v>
      </c>
    </row>
    <row r="122" spans="3:4" ht="15.6">
      <c r="C122" s="28">
        <v>2007</v>
      </c>
      <c r="D122" s="29">
        <f t="shared" si="16"/>
        <v>0</v>
      </c>
    </row>
    <row r="123" spans="3:4" ht="15.6">
      <c r="C123" s="28">
        <v>2008</v>
      </c>
      <c r="D123" s="29">
        <f t="shared" si="16"/>
        <v>0</v>
      </c>
    </row>
    <row r="124" spans="3:4" ht="15.6">
      <c r="C124" s="28">
        <v>2009</v>
      </c>
      <c r="D124" s="29">
        <f t="shared" si="16"/>
        <v>0</v>
      </c>
    </row>
    <row r="125" spans="3:4" ht="15.6">
      <c r="C125" s="28">
        <v>2010</v>
      </c>
      <c r="D125" s="29">
        <f t="shared" si="16"/>
        <v>0</v>
      </c>
    </row>
    <row r="126" spans="3:4" ht="15.6">
      <c r="C126" s="28">
        <v>2011</v>
      </c>
      <c r="D126" s="29">
        <f t="shared" si="16"/>
        <v>0</v>
      </c>
    </row>
    <row r="127" spans="3:4" ht="15.6">
      <c r="C127" s="28">
        <v>2012</v>
      </c>
      <c r="D127" s="29">
        <f t="shared" si="16"/>
        <v>0</v>
      </c>
    </row>
    <row r="128" spans="3:4" ht="15.6">
      <c r="C128" s="28">
        <v>2013</v>
      </c>
      <c r="D128" s="29">
        <f t="shared" si="16"/>
        <v>0</v>
      </c>
    </row>
    <row r="129" spans="3:4" ht="16.2" thickBot="1">
      <c r="C129" s="30">
        <v>2014</v>
      </c>
      <c r="D129" s="31">
        <f t="shared" si="16"/>
        <v>6.6867999999999999</v>
      </c>
    </row>
    <row r="132" spans="3:4">
      <c r="C132" s="24" t="s">
        <v>17</v>
      </c>
    </row>
    <row r="133" spans="3:4" ht="13.8" thickBot="1">
      <c r="C133" s="24"/>
    </row>
    <row r="134" spans="3:4" ht="13.8" thickBot="1">
      <c r="D134" s="25" t="str">
        <f>+C132</f>
        <v>電子辞書の平均海外出荷価格の歴史的推移（単位：万円）</v>
      </c>
    </row>
    <row r="135" spans="3:4" ht="15.6">
      <c r="C135" s="26">
        <v>2002</v>
      </c>
      <c r="D135" s="32">
        <f t="shared" ref="D135:D147" si="17">+I9</f>
        <v>0.30634573304157547</v>
      </c>
    </row>
    <row r="136" spans="3:4" ht="15.6">
      <c r="C136" s="28">
        <v>2003</v>
      </c>
      <c r="D136" s="32">
        <f t="shared" si="17"/>
        <v>0.94523914550381249</v>
      </c>
    </row>
    <row r="137" spans="3:4" ht="15.6">
      <c r="C137" s="28">
        <v>2004</v>
      </c>
      <c r="D137" s="32">
        <f t="shared" si="17"/>
        <v>0.86804940441181677</v>
      </c>
    </row>
    <row r="138" spans="3:4" ht="15.6">
      <c r="C138" s="28">
        <v>2005</v>
      </c>
      <c r="D138" s="32">
        <f t="shared" si="17"/>
        <v>0.78685714285714281</v>
      </c>
    </row>
    <row r="139" spans="3:4" ht="15.6">
      <c r="C139" s="28">
        <v>2006</v>
      </c>
      <c r="D139" s="32" t="str">
        <f t="shared" si="17"/>
        <v/>
      </c>
    </row>
    <row r="140" spans="3:4" ht="15.6">
      <c r="C140" s="28">
        <v>2007</v>
      </c>
      <c r="D140" s="32" t="str">
        <f t="shared" si="17"/>
        <v/>
      </c>
    </row>
    <row r="141" spans="3:4" ht="15.6">
      <c r="C141" s="28">
        <v>2008</v>
      </c>
      <c r="D141" s="32" t="str">
        <f t="shared" si="17"/>
        <v/>
      </c>
    </row>
    <row r="142" spans="3:4" ht="15.6">
      <c r="C142" s="28">
        <v>2009</v>
      </c>
      <c r="D142" s="32" t="str">
        <f t="shared" si="17"/>
        <v/>
      </c>
    </row>
    <row r="143" spans="3:4" ht="15.6">
      <c r="C143" s="28">
        <v>2010</v>
      </c>
      <c r="D143" s="32" t="str">
        <f t="shared" si="17"/>
        <v/>
      </c>
    </row>
    <row r="144" spans="3:4" ht="15.6">
      <c r="C144" s="28">
        <v>2011</v>
      </c>
      <c r="D144" s="32" t="str">
        <f t="shared" si="17"/>
        <v/>
      </c>
    </row>
    <row r="145" spans="3:4" ht="15.6">
      <c r="C145" s="28">
        <v>2012</v>
      </c>
      <c r="D145" s="32" t="str">
        <f t="shared" si="17"/>
        <v/>
      </c>
    </row>
    <row r="146" spans="3:4" ht="15.6">
      <c r="C146" s="28">
        <v>2013</v>
      </c>
      <c r="D146" s="32" t="str">
        <f t="shared" si="17"/>
        <v/>
      </c>
    </row>
    <row r="147" spans="3:4" ht="16.2" thickBot="1">
      <c r="C147" s="30">
        <v>2014</v>
      </c>
      <c r="D147" s="33">
        <f t="shared" si="17"/>
        <v>1.0453430639468804</v>
      </c>
    </row>
    <row r="150" spans="3:4">
      <c r="C150" s="24" t="s">
        <v>10</v>
      </c>
    </row>
    <row r="151" spans="3:4" ht="13.8" thickBot="1"/>
    <row r="152" spans="3:4" ht="13.8" thickBot="1">
      <c r="C152" s="4"/>
      <c r="D152" s="25" t="str">
        <f>+C150</f>
        <v>電子辞書の総出荷金額の歴史的推移（単位：億円）</v>
      </c>
    </row>
    <row r="153" spans="3:4" ht="15.6">
      <c r="C153" s="26">
        <v>2002</v>
      </c>
      <c r="D153" s="27">
        <f>+J9/100</f>
        <v>181.17</v>
      </c>
    </row>
    <row r="154" spans="3:4" ht="15.6">
      <c r="C154" s="28">
        <v>2003</v>
      </c>
      <c r="D154" s="29">
        <f>+J10/100</f>
        <v>269.07</v>
      </c>
    </row>
    <row r="155" spans="3:4" ht="15.6">
      <c r="C155" s="28">
        <v>2004</v>
      </c>
      <c r="D155" s="29">
        <f>+J11/100</f>
        <v>346.41</v>
      </c>
    </row>
    <row r="156" spans="3:4" ht="15.6">
      <c r="C156" s="28">
        <v>2005</v>
      </c>
      <c r="D156" s="29">
        <f>+J12/100</f>
        <v>355.6</v>
      </c>
    </row>
    <row r="157" spans="3:4" ht="15.6">
      <c r="C157" s="28">
        <v>2006</v>
      </c>
      <c r="D157" s="29" t="str">
        <f>IF(ISNUMBER(+J13),+J13/100,"")</f>
        <v/>
      </c>
    </row>
    <row r="158" spans="3:4" ht="15.6">
      <c r="C158" s="28">
        <v>2007</v>
      </c>
      <c r="D158" s="29" t="str">
        <f t="shared" ref="D158:D164" si="18">IF(ISNUMBER(+J14),+J14/100,"")</f>
        <v/>
      </c>
    </row>
    <row r="159" spans="3:4" ht="15.6">
      <c r="C159" s="28">
        <v>2008</v>
      </c>
      <c r="D159" s="29" t="str">
        <f t="shared" si="18"/>
        <v/>
      </c>
    </row>
    <row r="160" spans="3:4" ht="15.6">
      <c r="C160" s="28">
        <v>2009</v>
      </c>
      <c r="D160" s="29" t="str">
        <f t="shared" si="18"/>
        <v/>
      </c>
    </row>
    <row r="161" spans="3:4" ht="15.6">
      <c r="C161" s="28">
        <v>2010</v>
      </c>
      <c r="D161" s="29" t="str">
        <f t="shared" si="18"/>
        <v/>
      </c>
    </row>
    <row r="162" spans="3:4" ht="15.6">
      <c r="C162" s="28">
        <v>2011</v>
      </c>
      <c r="D162" s="29" t="str">
        <f t="shared" si="18"/>
        <v/>
      </c>
    </row>
    <row r="163" spans="3:4" ht="15.6">
      <c r="C163" s="28">
        <v>2012</v>
      </c>
      <c r="D163" s="29" t="str">
        <f t="shared" si="18"/>
        <v/>
      </c>
    </row>
    <row r="164" spans="3:4" ht="15.6">
      <c r="C164" s="28">
        <v>2013</v>
      </c>
      <c r="D164" s="29" t="str">
        <f t="shared" si="18"/>
        <v/>
      </c>
    </row>
    <row r="165" spans="3:4" ht="16.2" thickBot="1">
      <c r="C165" s="30">
        <v>2014</v>
      </c>
      <c r="D165" s="31">
        <f>+J21/100</f>
        <v>249.41</v>
      </c>
    </row>
    <row r="168" spans="3:4">
      <c r="C168" s="24" t="s">
        <v>11</v>
      </c>
    </row>
    <row r="169" spans="3:4" ht="13.8" thickBot="1">
      <c r="C169" s="24"/>
    </row>
    <row r="170" spans="3:4" ht="13.8" thickBot="1">
      <c r="D170" s="25" t="str">
        <f>+C168</f>
        <v>電子辞書の総出荷台数の歴史的推移（単位：万台）</v>
      </c>
    </row>
    <row r="171" spans="3:4" ht="15.6">
      <c r="C171" s="26">
        <v>2002</v>
      </c>
      <c r="D171" s="29">
        <f>+K9/10000</f>
        <v>190.92850000000001</v>
      </c>
    </row>
    <row r="172" spans="3:4" ht="15.6">
      <c r="C172" s="28">
        <v>2003</v>
      </c>
      <c r="D172" s="29">
        <f>+K10/10000</f>
        <v>208.80019999999999</v>
      </c>
    </row>
    <row r="173" spans="3:4" ht="15.6">
      <c r="C173" s="28">
        <v>2004</v>
      </c>
      <c r="D173" s="29">
        <f>+K11/10000</f>
        <v>252.494</v>
      </c>
    </row>
    <row r="174" spans="3:4" ht="15.6">
      <c r="C174" s="28">
        <v>2005</v>
      </c>
      <c r="D174" s="29">
        <f>+K12/10000</f>
        <v>255.8</v>
      </c>
    </row>
    <row r="175" spans="3:4" ht="15.6">
      <c r="C175" s="28">
        <v>2006</v>
      </c>
      <c r="D175" s="29" t="str">
        <f>IF(ISNUMBER(+K13),+K13/10000,"")</f>
        <v/>
      </c>
    </row>
    <row r="176" spans="3:4" ht="15.6">
      <c r="C176" s="28">
        <v>2007</v>
      </c>
      <c r="D176" s="29" t="str">
        <f t="shared" ref="D176:D182" si="19">IF(ISNUMBER(+K14),+K14/10000,"")</f>
        <v/>
      </c>
    </row>
    <row r="177" spans="3:4" ht="15.6">
      <c r="C177" s="28">
        <v>2008</v>
      </c>
      <c r="D177" s="29" t="str">
        <f t="shared" si="19"/>
        <v/>
      </c>
    </row>
    <row r="178" spans="3:4" ht="15.6">
      <c r="C178" s="28">
        <v>2009</v>
      </c>
      <c r="D178" s="29" t="str">
        <f t="shared" si="19"/>
        <v/>
      </c>
    </row>
    <row r="179" spans="3:4" ht="15.6">
      <c r="C179" s="28">
        <v>2010</v>
      </c>
      <c r="D179" s="29" t="str">
        <f t="shared" si="19"/>
        <v/>
      </c>
    </row>
    <row r="180" spans="3:4" ht="15.6">
      <c r="C180" s="28">
        <v>2011</v>
      </c>
      <c r="D180" s="29" t="str">
        <f t="shared" si="19"/>
        <v/>
      </c>
    </row>
    <row r="181" spans="3:4" ht="15.6">
      <c r="C181" s="28">
        <v>2012</v>
      </c>
      <c r="D181" s="29" t="str">
        <f t="shared" si="19"/>
        <v/>
      </c>
    </row>
    <row r="182" spans="3:4" ht="15.6">
      <c r="C182" s="28">
        <v>2013</v>
      </c>
      <c r="D182" s="29" t="str">
        <f t="shared" si="19"/>
        <v/>
      </c>
    </row>
    <row r="183" spans="3:4" ht="16.2" thickBot="1">
      <c r="C183" s="30">
        <v>2014</v>
      </c>
      <c r="D183" s="31">
        <f>+K21/10000</f>
        <v>145.64519999999999</v>
      </c>
    </row>
    <row r="186" spans="3:4">
      <c r="C186" s="24" t="s">
        <v>18</v>
      </c>
    </row>
    <row r="187" spans="3:4" ht="13.8" thickBot="1">
      <c r="C187" s="24"/>
    </row>
    <row r="188" spans="3:4" ht="13.8" thickBot="1">
      <c r="D188" s="25" t="str">
        <f>+C186</f>
        <v>電子辞書の平均出荷価格の歴史的推移（単位：万円）</v>
      </c>
    </row>
    <row r="189" spans="3:4" ht="15.6">
      <c r="C189" s="26">
        <v>2002</v>
      </c>
      <c r="D189" s="32">
        <f t="shared" ref="D189:D201" si="20">+L9</f>
        <v>0.94888924387925322</v>
      </c>
    </row>
    <row r="190" spans="3:4" ht="15.6">
      <c r="C190" s="28">
        <v>2003</v>
      </c>
      <c r="D190" s="32">
        <f t="shared" si="20"/>
        <v>1.2886481909500087</v>
      </c>
    </row>
    <row r="191" spans="3:4" ht="15.6">
      <c r="C191" s="28">
        <v>2004</v>
      </c>
      <c r="D191" s="32">
        <f t="shared" si="20"/>
        <v>1.3719533929519117</v>
      </c>
    </row>
    <row r="192" spans="3:4" ht="15.6">
      <c r="C192" s="28">
        <v>2005</v>
      </c>
      <c r="D192" s="32">
        <f t="shared" si="20"/>
        <v>1.3901485535574667</v>
      </c>
    </row>
    <row r="193" spans="3:4" ht="15.6">
      <c r="C193" s="28">
        <v>2006</v>
      </c>
      <c r="D193" s="32" t="str">
        <f t="shared" si="20"/>
        <v/>
      </c>
    </row>
    <row r="194" spans="3:4" ht="15.6">
      <c r="C194" s="28">
        <v>2007</v>
      </c>
      <c r="D194" s="32" t="str">
        <f t="shared" si="20"/>
        <v/>
      </c>
    </row>
    <row r="195" spans="3:4" ht="15.6">
      <c r="C195" s="28">
        <v>2008</v>
      </c>
      <c r="D195" s="32" t="str">
        <f t="shared" si="20"/>
        <v/>
      </c>
    </row>
    <row r="196" spans="3:4" ht="15.6">
      <c r="C196" s="28">
        <v>2009</v>
      </c>
      <c r="D196" s="32" t="str">
        <f t="shared" si="20"/>
        <v/>
      </c>
    </row>
    <row r="197" spans="3:4" ht="15.6">
      <c r="C197" s="28">
        <v>2010</v>
      </c>
      <c r="D197" s="32" t="str">
        <f t="shared" si="20"/>
        <v/>
      </c>
    </row>
    <row r="198" spans="3:4" ht="15.6">
      <c r="C198" s="28">
        <v>2011</v>
      </c>
      <c r="D198" s="32" t="str">
        <f t="shared" si="20"/>
        <v/>
      </c>
    </row>
    <row r="199" spans="3:4" ht="15.6">
      <c r="C199" s="28">
        <v>2012</v>
      </c>
      <c r="D199" s="32" t="str">
        <f t="shared" si="20"/>
        <v/>
      </c>
    </row>
    <row r="200" spans="3:4" ht="15.6">
      <c r="C200" s="28">
        <v>2013</v>
      </c>
      <c r="D200" s="32" t="str">
        <f t="shared" si="20"/>
        <v/>
      </c>
    </row>
    <row r="201" spans="3:4" ht="16.2" thickBot="1">
      <c r="C201" s="30">
        <v>2014</v>
      </c>
      <c r="D201" s="33">
        <f t="shared" si="20"/>
        <v>1.7124491572671121</v>
      </c>
    </row>
  </sheetData>
  <sheetProtection sheet="1" scenarios="1" formatCells="0" formatColumns="0" formatRows="0" insertColumns="0" insertRows="0" insertHyperlinks="0" sort="0" autoFilter="0"/>
  <mergeCells count="5">
    <mergeCell ref="D7:F7"/>
    <mergeCell ref="G7:I7"/>
    <mergeCell ref="J7:L7"/>
    <mergeCell ref="C7:C8"/>
    <mergeCell ref="C23:L23"/>
  </mergeCells>
  <phoneticPr fontId="2"/>
  <hyperlinks>
    <hyperlink ref="C28" r:id="rId1"/>
    <hyperlink ref="C29" r:id="rId2"/>
    <hyperlink ref="C30" r:id="rId3"/>
    <hyperlink ref="C31" r:id="rId4"/>
    <hyperlink ref="C32" r:id="rId5"/>
    <hyperlink ref="C33" r:id="rId6"/>
    <hyperlink ref="C34" r:id="rId7"/>
    <hyperlink ref="C35" r:id="rId8"/>
    <hyperlink ref="C36" r:id="rId9"/>
    <hyperlink ref="C37" r:id="rId10"/>
    <hyperlink ref="C27" r:id="rId11"/>
  </hyperlinks>
  <pageMargins left="0.7" right="0.7" top="0.75" bottom="0.75" header="0.3" footer="0.3"/>
  <pageSetup paperSize="9" orientation="portrait" verticalDpi="0" r:id="rId1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10"/>
  <sheetViews>
    <sheetView workbookViewId="0">
      <selection activeCell="L29" sqref="L29"/>
    </sheetView>
  </sheetViews>
  <sheetFormatPr defaultRowHeight="13.2"/>
  <sheetData>
    <row r="1" spans="1:3">
      <c r="A1" t="s">
        <v>22</v>
      </c>
      <c r="B1" t="s">
        <v>23</v>
      </c>
    </row>
    <row r="2" spans="1:3">
      <c r="A2" t="s">
        <v>24</v>
      </c>
      <c r="B2" t="s">
        <v>25</v>
      </c>
    </row>
    <row r="3" spans="1:3">
      <c r="A3" t="s">
        <v>26</v>
      </c>
      <c r="B3" t="s">
        <v>27</v>
      </c>
    </row>
    <row r="4" spans="1:3">
      <c r="A4" t="s">
        <v>28</v>
      </c>
      <c r="B4" t="s">
        <v>29</v>
      </c>
    </row>
    <row r="5" spans="1:3">
      <c r="A5" t="s">
        <v>30</v>
      </c>
      <c r="B5" t="s">
        <v>31</v>
      </c>
      <c r="C5" t="s">
        <v>32</v>
      </c>
    </row>
    <row r="6" spans="1:3">
      <c r="A6" t="s">
        <v>33</v>
      </c>
      <c r="B6" t="s">
        <v>34</v>
      </c>
    </row>
    <row r="7" spans="1:3">
      <c r="A7" t="s">
        <v>35</v>
      </c>
      <c r="B7" t="s">
        <v>36</v>
      </c>
    </row>
    <row r="8" spans="1:3">
      <c r="A8" t="s">
        <v>37</v>
      </c>
      <c r="B8" t="s">
        <v>38</v>
      </c>
    </row>
    <row r="9" spans="1:3">
      <c r="A9" t="s">
        <v>39</v>
      </c>
      <c r="B9" t="s">
        <v>40</v>
      </c>
    </row>
    <row r="10" spans="1:3">
      <c r="A10" t="s">
        <v>41</v>
      </c>
      <c r="B10" t="s">
        <v>42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sano-lecture-live-jp佐野正博</dc:creator>
  <cp:lastModifiedBy>sano-lecture-live-jp佐野正博</cp:lastModifiedBy>
  <dcterms:created xsi:type="dcterms:W3CDTF">2015-10-15T23:48:09Z</dcterms:created>
  <dcterms:modified xsi:type="dcterms:W3CDTF">2015-10-16T23:47:51Z</dcterms:modified>
</cp:coreProperties>
</file>